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120" yWindow="120" windowWidth="17112" windowHeight="8700" tabRatio="794" firstSheet="1" activeTab="1"/>
  </bookViews>
  <sheets>
    <sheet name="Для продажи" sheetId="31" r:id="rId1"/>
    <sheet name="Мл. школьники" sheetId="4" r:id="rId2"/>
    <sheet name="ОВЗ мл" sheetId="10" r:id="rId3"/>
    <sheet name="ОВЗ ст" sheetId="18" r:id="rId4"/>
  </sheets>
  <calcPr calcId="144525" refMode="R1C1"/>
</workbook>
</file>

<file path=xl/calcChain.xml><?xml version="1.0" encoding="utf-8"?>
<calcChain xmlns="http://schemas.openxmlformats.org/spreadsheetml/2006/main">
  <c r="E6" i="4" l="1"/>
  <c r="E6" i="18" l="1"/>
  <c r="E6" i="10" l="1"/>
  <c r="C83" i="10" l="1"/>
  <c r="D83" i="10"/>
  <c r="E83" i="10"/>
  <c r="F83" i="10"/>
  <c r="G83" i="10"/>
  <c r="H83" i="10"/>
  <c r="I83" i="10"/>
  <c r="C87" i="10"/>
  <c r="D87" i="10"/>
  <c r="E87" i="10"/>
  <c r="F87" i="10"/>
  <c r="G87" i="10"/>
  <c r="H87" i="10"/>
  <c r="I87" i="10"/>
  <c r="C88" i="10"/>
  <c r="D88" i="10"/>
  <c r="E88" i="10"/>
  <c r="F88" i="10"/>
  <c r="G88" i="10"/>
  <c r="H88" i="10"/>
  <c r="I88" i="10"/>
  <c r="I173" i="31" l="1"/>
  <c r="H173" i="31"/>
  <c r="G173" i="31"/>
  <c r="F173" i="31"/>
  <c r="E173" i="31"/>
  <c r="D173" i="31"/>
  <c r="C173" i="31"/>
  <c r="I166" i="31"/>
  <c r="H166" i="31"/>
  <c r="H174" i="31" s="1"/>
  <c r="G166" i="31"/>
  <c r="G174" i="31" s="1"/>
  <c r="F166" i="31"/>
  <c r="F174" i="31" s="1"/>
  <c r="E166" i="31"/>
  <c r="E174" i="31" s="1"/>
  <c r="D166" i="31"/>
  <c r="D174" i="31" s="1"/>
  <c r="C166" i="31"/>
  <c r="C174" i="31" s="1"/>
  <c r="I158" i="31"/>
  <c r="H158" i="31"/>
  <c r="G158" i="31"/>
  <c r="F158" i="31"/>
  <c r="E158" i="31"/>
  <c r="D158" i="31"/>
  <c r="C158" i="31"/>
  <c r="I151" i="31"/>
  <c r="H151" i="31"/>
  <c r="H159" i="31" s="1"/>
  <c r="G151" i="31"/>
  <c r="G159" i="31" s="1"/>
  <c r="F151" i="31"/>
  <c r="F159" i="31" s="1"/>
  <c r="E151" i="31"/>
  <c r="E159" i="31" s="1"/>
  <c r="D151" i="31"/>
  <c r="D159" i="31" s="1"/>
  <c r="C151" i="31"/>
  <c r="C159" i="31" s="1"/>
  <c r="I144" i="31"/>
  <c r="H144" i="31"/>
  <c r="C144" i="31"/>
  <c r="G139" i="31"/>
  <c r="G144" i="31" s="1"/>
  <c r="F139" i="31"/>
  <c r="F144" i="31" s="1"/>
  <c r="E139" i="31"/>
  <c r="E144" i="31" s="1"/>
  <c r="D139" i="31"/>
  <c r="D144" i="31" s="1"/>
  <c r="I137" i="31"/>
  <c r="H137" i="31"/>
  <c r="H145" i="31" s="1"/>
  <c r="G137" i="31"/>
  <c r="G145" i="31" s="1"/>
  <c r="F137" i="31"/>
  <c r="F145" i="31" s="1"/>
  <c r="E137" i="31"/>
  <c r="E145" i="31" s="1"/>
  <c r="D137" i="31"/>
  <c r="D145" i="31" s="1"/>
  <c r="C137" i="31"/>
  <c r="C145" i="31" s="1"/>
  <c r="I131" i="31"/>
  <c r="H131" i="31"/>
  <c r="G131" i="31"/>
  <c r="F131" i="31"/>
  <c r="E131" i="31"/>
  <c r="D131" i="31"/>
  <c r="C131" i="31"/>
  <c r="I124" i="31"/>
  <c r="H124" i="31"/>
  <c r="H132" i="31" s="1"/>
  <c r="G124" i="31"/>
  <c r="G132" i="31" s="1"/>
  <c r="F124" i="31"/>
  <c r="F132" i="31" s="1"/>
  <c r="E124" i="31"/>
  <c r="E132" i="31" s="1"/>
  <c r="D124" i="31"/>
  <c r="D132" i="31" s="1"/>
  <c r="C124" i="31"/>
  <c r="C132" i="31" s="1"/>
  <c r="I116" i="31"/>
  <c r="H116" i="31"/>
  <c r="G116" i="31"/>
  <c r="F116" i="31"/>
  <c r="E116" i="31"/>
  <c r="D116" i="31"/>
  <c r="C116" i="31"/>
  <c r="I110" i="31"/>
  <c r="H110" i="31"/>
  <c r="H117" i="31" s="1"/>
  <c r="G110" i="31"/>
  <c r="G117" i="31" s="1"/>
  <c r="F110" i="31"/>
  <c r="F117" i="31" s="1"/>
  <c r="E110" i="31"/>
  <c r="E117" i="31" s="1"/>
  <c r="D110" i="31"/>
  <c r="D117" i="31" s="1"/>
  <c r="C110" i="31"/>
  <c r="C117" i="31" s="1"/>
  <c r="I102" i="31"/>
  <c r="H102" i="31"/>
  <c r="G102" i="31"/>
  <c r="F102" i="31"/>
  <c r="E102" i="31"/>
  <c r="D102" i="31"/>
  <c r="C102" i="31"/>
  <c r="I95" i="31"/>
  <c r="H95" i="31"/>
  <c r="H103" i="31" s="1"/>
  <c r="G95" i="31"/>
  <c r="G103" i="31" s="1"/>
  <c r="F95" i="31"/>
  <c r="F103" i="31" s="1"/>
  <c r="E95" i="31"/>
  <c r="E103" i="31" s="1"/>
  <c r="D95" i="31"/>
  <c r="D103" i="31" s="1"/>
  <c r="C95" i="31"/>
  <c r="C103" i="31" s="1"/>
  <c r="I88" i="31"/>
  <c r="H88" i="31"/>
  <c r="C88" i="31"/>
  <c r="G83" i="31"/>
  <c r="G88" i="31" s="1"/>
  <c r="F83" i="31"/>
  <c r="F88" i="31" s="1"/>
  <c r="E83" i="31"/>
  <c r="E88" i="31" s="1"/>
  <c r="D83" i="31"/>
  <c r="D88" i="31" s="1"/>
  <c r="I81" i="31"/>
  <c r="H81" i="31"/>
  <c r="H89" i="31" s="1"/>
  <c r="G81" i="31"/>
  <c r="G89" i="31" s="1"/>
  <c r="F81" i="31"/>
  <c r="F89" i="31" s="1"/>
  <c r="E81" i="31"/>
  <c r="E89" i="31" s="1"/>
  <c r="D81" i="31"/>
  <c r="D89" i="31" s="1"/>
  <c r="C81" i="31"/>
  <c r="C89" i="31" s="1"/>
  <c r="I73" i="31"/>
  <c r="H73" i="31"/>
  <c r="G73" i="31"/>
  <c r="F73" i="31"/>
  <c r="E73" i="31"/>
  <c r="D73" i="31"/>
  <c r="C73" i="31"/>
  <c r="I66" i="31"/>
  <c r="H66" i="31"/>
  <c r="H74" i="31" s="1"/>
  <c r="G66" i="31"/>
  <c r="G74" i="31" s="1"/>
  <c r="F66" i="31"/>
  <c r="F74" i="31" s="1"/>
  <c r="E66" i="31"/>
  <c r="E74" i="31" s="1"/>
  <c r="D66" i="31"/>
  <c r="D74" i="31" s="1"/>
  <c r="C66" i="31"/>
  <c r="C74" i="31" s="1"/>
  <c r="I58" i="31"/>
  <c r="H58" i="31"/>
  <c r="G58" i="31"/>
  <c r="F58" i="31"/>
  <c r="E58" i="31"/>
  <c r="D58" i="31"/>
  <c r="C58" i="31"/>
  <c r="I51" i="31"/>
  <c r="H51" i="31"/>
  <c r="H59" i="31" s="1"/>
  <c r="G51" i="31"/>
  <c r="G59" i="31" s="1"/>
  <c r="F51" i="31"/>
  <c r="F59" i="31" s="1"/>
  <c r="E51" i="31"/>
  <c r="E59" i="31" s="1"/>
  <c r="D51" i="31"/>
  <c r="D59" i="31" s="1"/>
  <c r="C51" i="31"/>
  <c r="C59" i="31" s="1"/>
  <c r="I43" i="31"/>
  <c r="H43" i="31"/>
  <c r="C43" i="31"/>
  <c r="C178" i="31" s="1"/>
  <c r="G38" i="31"/>
  <c r="G43" i="31" s="1"/>
  <c r="G178" i="31" s="1"/>
  <c r="F38" i="31"/>
  <c r="F43" i="31" s="1"/>
  <c r="F178" i="31" s="1"/>
  <c r="E38" i="31"/>
  <c r="E43" i="31" s="1"/>
  <c r="E178" i="31" s="1"/>
  <c r="D38" i="31"/>
  <c r="D43" i="31" s="1"/>
  <c r="D178" i="31" s="1"/>
  <c r="I36" i="31"/>
  <c r="H36" i="31"/>
  <c r="H177" i="31" s="1"/>
  <c r="G36" i="31"/>
  <c r="G177" i="31" s="1"/>
  <c r="F36" i="31"/>
  <c r="F177" i="31" s="1"/>
  <c r="E36" i="31"/>
  <c r="E177" i="31" s="1"/>
  <c r="D36" i="31"/>
  <c r="D177" i="31" s="1"/>
  <c r="C36" i="31"/>
  <c r="C177" i="31" s="1"/>
  <c r="I178" i="31" l="1"/>
  <c r="I159" i="31"/>
  <c r="I177" i="31"/>
  <c r="I132" i="31"/>
  <c r="I145" i="31"/>
  <c r="I117" i="31"/>
  <c r="I89" i="31"/>
  <c r="I59" i="31"/>
  <c r="I174" i="31"/>
  <c r="I74" i="31"/>
  <c r="I103" i="31"/>
  <c r="D44" i="31"/>
  <c r="D175" i="31" s="1"/>
  <c r="D176" i="31" s="1"/>
  <c r="F44" i="31"/>
  <c r="F175" i="31" s="1"/>
  <c r="F176" i="31" s="1"/>
  <c r="H44" i="31"/>
  <c r="H175" i="31" s="1"/>
  <c r="H176" i="31" s="1"/>
  <c r="C44" i="31"/>
  <c r="C175" i="31" s="1"/>
  <c r="C176" i="31" s="1"/>
  <c r="E44" i="31"/>
  <c r="E175" i="31" s="1"/>
  <c r="E176" i="31" s="1"/>
  <c r="G44" i="31"/>
  <c r="G175" i="31" s="1"/>
  <c r="G176" i="31" s="1"/>
  <c r="I44" i="31"/>
  <c r="D95" i="18"/>
  <c r="E95" i="18"/>
  <c r="F95" i="18"/>
  <c r="G95" i="18"/>
  <c r="H95" i="18"/>
  <c r="I95" i="18"/>
  <c r="C95" i="18"/>
  <c r="D95" i="10"/>
  <c r="E95" i="10"/>
  <c r="F95" i="10"/>
  <c r="G95" i="10"/>
  <c r="H95" i="10"/>
  <c r="I95" i="10"/>
  <c r="C95" i="10"/>
  <c r="D116" i="4"/>
  <c r="E116" i="4"/>
  <c r="F116" i="4"/>
  <c r="G116" i="4"/>
  <c r="H116" i="4"/>
  <c r="I116" i="4"/>
  <c r="C116" i="4"/>
  <c r="I175" i="31" l="1"/>
  <c r="I176" i="31" s="1"/>
  <c r="I129" i="18" l="1"/>
  <c r="H129" i="18"/>
  <c r="G129" i="18"/>
  <c r="F129" i="18"/>
  <c r="E129" i="18"/>
  <c r="D129" i="18"/>
  <c r="C129" i="18"/>
  <c r="I125" i="18"/>
  <c r="H125" i="18"/>
  <c r="G125" i="18"/>
  <c r="G130" i="18" s="1"/>
  <c r="F125" i="18"/>
  <c r="E125" i="18"/>
  <c r="E130" i="18" s="1"/>
  <c r="D125" i="18"/>
  <c r="C125" i="18"/>
  <c r="I117" i="18"/>
  <c r="H117" i="18"/>
  <c r="G117" i="18"/>
  <c r="F117" i="18"/>
  <c r="E117" i="18"/>
  <c r="D117" i="18"/>
  <c r="C117" i="18"/>
  <c r="I114" i="18"/>
  <c r="H114" i="18"/>
  <c r="G114" i="18"/>
  <c r="F114" i="18"/>
  <c r="E114" i="18"/>
  <c r="D114" i="18"/>
  <c r="C114" i="18"/>
  <c r="I107" i="18"/>
  <c r="H107" i="18"/>
  <c r="G107" i="18"/>
  <c r="F107" i="18"/>
  <c r="E107" i="18"/>
  <c r="D107" i="18"/>
  <c r="C107" i="18"/>
  <c r="I104" i="18"/>
  <c r="H104" i="18"/>
  <c r="G104" i="18"/>
  <c r="F104" i="18"/>
  <c r="E104" i="18"/>
  <c r="D104" i="18"/>
  <c r="C104" i="18"/>
  <c r="I98" i="18"/>
  <c r="H98" i="18"/>
  <c r="G98" i="18"/>
  <c r="F98" i="18"/>
  <c r="F99" i="18" s="1"/>
  <c r="E98" i="18"/>
  <c r="D98" i="18"/>
  <c r="C98" i="18"/>
  <c r="H99" i="18"/>
  <c r="D99" i="18"/>
  <c r="I87" i="18"/>
  <c r="H87" i="18"/>
  <c r="G87" i="18"/>
  <c r="F87" i="18"/>
  <c r="E87" i="18"/>
  <c r="D87" i="18"/>
  <c r="C87" i="18"/>
  <c r="I83" i="18"/>
  <c r="H83" i="18"/>
  <c r="G83" i="18"/>
  <c r="F83" i="18"/>
  <c r="E83" i="18"/>
  <c r="D83" i="18"/>
  <c r="C83" i="18"/>
  <c r="I75" i="18"/>
  <c r="H75" i="18"/>
  <c r="G75" i="18"/>
  <c r="F75" i="18"/>
  <c r="E75" i="18"/>
  <c r="D75" i="18"/>
  <c r="C75" i="18"/>
  <c r="I72" i="18"/>
  <c r="H72" i="18"/>
  <c r="G72" i="18"/>
  <c r="F72" i="18"/>
  <c r="E72" i="18"/>
  <c r="D72" i="18"/>
  <c r="C72" i="18"/>
  <c r="I65" i="18"/>
  <c r="H65" i="18"/>
  <c r="G65" i="18"/>
  <c r="F65" i="18"/>
  <c r="E65" i="18"/>
  <c r="D65" i="18"/>
  <c r="C65" i="18"/>
  <c r="I62" i="18"/>
  <c r="H62" i="18"/>
  <c r="G62" i="18"/>
  <c r="F62" i="18"/>
  <c r="E62" i="18"/>
  <c r="D62" i="18"/>
  <c r="C62" i="18"/>
  <c r="I54" i="18"/>
  <c r="H54" i="18"/>
  <c r="G54" i="18"/>
  <c r="F54" i="18"/>
  <c r="E54" i="18"/>
  <c r="D54" i="18"/>
  <c r="C54" i="18"/>
  <c r="I51" i="18"/>
  <c r="H51" i="18"/>
  <c r="G51" i="18"/>
  <c r="F51" i="18"/>
  <c r="E51" i="18"/>
  <c r="D51" i="18"/>
  <c r="C51" i="18"/>
  <c r="I43" i="18"/>
  <c r="H43" i="18"/>
  <c r="G43" i="18"/>
  <c r="F43" i="18"/>
  <c r="E43" i="18"/>
  <c r="D43" i="18"/>
  <c r="C43" i="18"/>
  <c r="I39" i="18"/>
  <c r="H39" i="18"/>
  <c r="G39" i="18"/>
  <c r="F39" i="18"/>
  <c r="E39" i="18"/>
  <c r="D39" i="18"/>
  <c r="C39" i="18"/>
  <c r="I31" i="18"/>
  <c r="I134" i="18" s="1"/>
  <c r="H31" i="18"/>
  <c r="G31" i="18"/>
  <c r="G134" i="18" s="1"/>
  <c r="F31" i="18"/>
  <c r="F134" i="18" s="1"/>
  <c r="E31" i="18"/>
  <c r="E134" i="18" s="1"/>
  <c r="D31" i="18"/>
  <c r="D134" i="18" s="1"/>
  <c r="C31" i="18"/>
  <c r="C134" i="18" s="1"/>
  <c r="I28" i="18"/>
  <c r="I133" i="18" s="1"/>
  <c r="H28" i="18"/>
  <c r="H133" i="18" s="1"/>
  <c r="G28" i="18"/>
  <c r="G133" i="18" s="1"/>
  <c r="F28" i="18"/>
  <c r="F133" i="18" s="1"/>
  <c r="E28" i="18"/>
  <c r="E133" i="18" s="1"/>
  <c r="D28" i="18"/>
  <c r="D133" i="18" s="1"/>
  <c r="C28" i="18"/>
  <c r="D55" i="18" l="1"/>
  <c r="F55" i="18"/>
  <c r="H55" i="18"/>
  <c r="D76" i="18"/>
  <c r="F76" i="18"/>
  <c r="H76" i="18"/>
  <c r="D88" i="18"/>
  <c r="F88" i="18"/>
  <c r="H88" i="18"/>
  <c r="D108" i="18"/>
  <c r="F108" i="18"/>
  <c r="H108" i="18"/>
  <c r="D118" i="18"/>
  <c r="F118" i="18"/>
  <c r="H118" i="18"/>
  <c r="D130" i="18"/>
  <c r="F130" i="18"/>
  <c r="H130" i="18"/>
  <c r="D66" i="18"/>
  <c r="F66" i="18"/>
  <c r="H66" i="18"/>
  <c r="D44" i="18"/>
  <c r="F44" i="18"/>
  <c r="H44" i="18"/>
  <c r="C130" i="18"/>
  <c r="C118" i="18"/>
  <c r="E118" i="18"/>
  <c r="G118" i="18"/>
  <c r="I118" i="18"/>
  <c r="C108" i="18"/>
  <c r="E108" i="18"/>
  <c r="G108" i="18"/>
  <c r="I108" i="18"/>
  <c r="C99" i="18"/>
  <c r="E99" i="18"/>
  <c r="G99" i="18"/>
  <c r="I99" i="18"/>
  <c r="C88" i="18"/>
  <c r="E88" i="18"/>
  <c r="G88" i="18"/>
  <c r="I88" i="18"/>
  <c r="C76" i="18"/>
  <c r="E76" i="18"/>
  <c r="G76" i="18"/>
  <c r="I76" i="18"/>
  <c r="C66" i="18"/>
  <c r="E66" i="18"/>
  <c r="G66" i="18"/>
  <c r="I66" i="18"/>
  <c r="C55" i="18"/>
  <c r="E55" i="18"/>
  <c r="G55" i="18"/>
  <c r="I55" i="18"/>
  <c r="C44" i="18"/>
  <c r="E44" i="18"/>
  <c r="G44" i="18"/>
  <c r="I44" i="18"/>
  <c r="I130" i="18"/>
  <c r="C133" i="18"/>
  <c r="D32" i="18"/>
  <c r="D131" i="18" s="1"/>
  <c r="D132" i="18" s="1"/>
  <c r="F32" i="18"/>
  <c r="H32" i="18"/>
  <c r="H131" i="18" s="1"/>
  <c r="H132" i="18" s="1"/>
  <c r="C32" i="18"/>
  <c r="E32" i="18"/>
  <c r="E131" i="18" s="1"/>
  <c r="E132" i="18" s="1"/>
  <c r="G32" i="18"/>
  <c r="I32" i="18"/>
  <c r="I129" i="10"/>
  <c r="H129" i="10"/>
  <c r="G129" i="10"/>
  <c r="F129" i="10"/>
  <c r="E129" i="10"/>
  <c r="D129" i="10"/>
  <c r="C129" i="10"/>
  <c r="I125" i="10"/>
  <c r="H125" i="10"/>
  <c r="G125" i="10"/>
  <c r="G130" i="10" s="1"/>
  <c r="F125" i="10"/>
  <c r="E125" i="10"/>
  <c r="E130" i="10" s="1"/>
  <c r="D125" i="10"/>
  <c r="C125" i="10"/>
  <c r="I117" i="10"/>
  <c r="H117" i="10"/>
  <c r="G117" i="10"/>
  <c r="F117" i="10"/>
  <c r="E117" i="10"/>
  <c r="D117" i="10"/>
  <c r="C117" i="10"/>
  <c r="I114" i="10"/>
  <c r="H114" i="10"/>
  <c r="G114" i="10"/>
  <c r="G118" i="10" s="1"/>
  <c r="F114" i="10"/>
  <c r="E114" i="10"/>
  <c r="E118" i="10" s="1"/>
  <c r="D114" i="10"/>
  <c r="C114" i="10"/>
  <c r="C118" i="10" s="1"/>
  <c r="I107" i="10"/>
  <c r="H107" i="10"/>
  <c r="C107" i="10"/>
  <c r="G107" i="10"/>
  <c r="F107" i="10"/>
  <c r="E107" i="10"/>
  <c r="D107" i="10"/>
  <c r="I104" i="10"/>
  <c r="H104" i="10"/>
  <c r="G104" i="10"/>
  <c r="G108" i="10" s="1"/>
  <c r="F104" i="10"/>
  <c r="F108" i="10" s="1"/>
  <c r="E104" i="10"/>
  <c r="E108" i="10" s="1"/>
  <c r="D104" i="10"/>
  <c r="D108" i="10" s="1"/>
  <c r="C104" i="10"/>
  <c r="I98" i="10"/>
  <c r="H98" i="10"/>
  <c r="G98" i="10"/>
  <c r="F98" i="10"/>
  <c r="E98" i="10"/>
  <c r="D98" i="10"/>
  <c r="C98" i="10"/>
  <c r="G99" i="10"/>
  <c r="E99" i="10"/>
  <c r="I75" i="10"/>
  <c r="H75" i="10"/>
  <c r="G75" i="10"/>
  <c r="F75" i="10"/>
  <c r="E75" i="10"/>
  <c r="D75" i="10"/>
  <c r="C75" i="10"/>
  <c r="I72" i="10"/>
  <c r="H72" i="10"/>
  <c r="G72" i="10"/>
  <c r="F72" i="10"/>
  <c r="E72" i="10"/>
  <c r="D72" i="10"/>
  <c r="C72" i="10"/>
  <c r="I65" i="10"/>
  <c r="H65" i="10"/>
  <c r="C65" i="10"/>
  <c r="G65" i="10"/>
  <c r="F65" i="10"/>
  <c r="E65" i="10"/>
  <c r="D65" i="10"/>
  <c r="I62" i="10"/>
  <c r="H62" i="10"/>
  <c r="G62" i="10"/>
  <c r="G66" i="10" s="1"/>
  <c r="F62" i="10"/>
  <c r="F66" i="10" s="1"/>
  <c r="E62" i="10"/>
  <c r="E66" i="10" s="1"/>
  <c r="D62" i="10"/>
  <c r="D66" i="10" s="1"/>
  <c r="C62" i="10"/>
  <c r="I54" i="10"/>
  <c r="H54" i="10"/>
  <c r="G54" i="10"/>
  <c r="F54" i="10"/>
  <c r="E54" i="10"/>
  <c r="D54" i="10"/>
  <c r="C54" i="10"/>
  <c r="I51" i="10"/>
  <c r="H51" i="10"/>
  <c r="G51" i="10"/>
  <c r="F51" i="10"/>
  <c r="E51" i="10"/>
  <c r="D51" i="10"/>
  <c r="C51" i="10"/>
  <c r="I43" i="10"/>
  <c r="H43" i="10"/>
  <c r="G43" i="10"/>
  <c r="F43" i="10"/>
  <c r="E43" i="10"/>
  <c r="D43" i="10"/>
  <c r="C43" i="10"/>
  <c r="I39" i="10"/>
  <c r="H39" i="10"/>
  <c r="G39" i="10"/>
  <c r="F39" i="10"/>
  <c r="E39" i="10"/>
  <c r="D39" i="10"/>
  <c r="C39" i="10"/>
  <c r="I31" i="10"/>
  <c r="H31" i="10"/>
  <c r="C31" i="10"/>
  <c r="C134" i="10" s="1"/>
  <c r="G31" i="10"/>
  <c r="F31" i="10"/>
  <c r="E31" i="10"/>
  <c r="D31" i="10"/>
  <c r="I28" i="10"/>
  <c r="H28" i="10"/>
  <c r="H133" i="10" s="1"/>
  <c r="G28" i="10"/>
  <c r="F28" i="10"/>
  <c r="F133" i="10" s="1"/>
  <c r="E28" i="10"/>
  <c r="D28" i="10"/>
  <c r="D133" i="10" s="1"/>
  <c r="C28" i="10"/>
  <c r="G131" i="18" l="1"/>
  <c r="G132" i="18" s="1"/>
  <c r="C133" i="10"/>
  <c r="E133" i="10"/>
  <c r="G133" i="10"/>
  <c r="E55" i="10"/>
  <c r="G55" i="10"/>
  <c r="E76" i="10"/>
  <c r="G76" i="10"/>
  <c r="I131" i="18"/>
  <c r="I132" i="18" s="1"/>
  <c r="C131" i="18"/>
  <c r="C132" i="18" s="1"/>
  <c r="F131" i="18"/>
  <c r="F132" i="18" s="1"/>
  <c r="I133" i="10"/>
  <c r="D44" i="10"/>
  <c r="F44" i="10"/>
  <c r="H44" i="10"/>
  <c r="D55" i="10"/>
  <c r="F55" i="10"/>
  <c r="H55" i="10"/>
  <c r="H66" i="10"/>
  <c r="D76" i="10"/>
  <c r="F76" i="10"/>
  <c r="H76" i="10"/>
  <c r="D99" i="10"/>
  <c r="F99" i="10"/>
  <c r="H99" i="10"/>
  <c r="H108" i="10"/>
  <c r="D118" i="10"/>
  <c r="F118" i="10"/>
  <c r="H118" i="10"/>
  <c r="E134" i="10"/>
  <c r="G134" i="10"/>
  <c r="E44" i="10"/>
  <c r="G44" i="10"/>
  <c r="C76" i="10"/>
  <c r="I66" i="10"/>
  <c r="C66" i="10"/>
  <c r="I134" i="10"/>
  <c r="C55" i="10"/>
  <c r="I44" i="10"/>
  <c r="C44" i="10"/>
  <c r="C99" i="10"/>
  <c r="I108" i="10"/>
  <c r="C108" i="10"/>
  <c r="C130" i="10"/>
  <c r="D134" i="10"/>
  <c r="F134" i="10"/>
  <c r="D130" i="10"/>
  <c r="F130" i="10"/>
  <c r="H130" i="10"/>
  <c r="I130" i="10"/>
  <c r="I118" i="10"/>
  <c r="I99" i="10"/>
  <c r="I76" i="10"/>
  <c r="I55" i="10"/>
  <c r="D32" i="10"/>
  <c r="D131" i="10" s="1"/>
  <c r="D132" i="10" s="1"/>
  <c r="F32" i="10"/>
  <c r="H32" i="10"/>
  <c r="H131" i="10" s="1"/>
  <c r="H132" i="10" s="1"/>
  <c r="C32" i="10"/>
  <c r="E32" i="10"/>
  <c r="E131" i="10" s="1"/>
  <c r="E132" i="10" s="1"/>
  <c r="G32" i="10"/>
  <c r="I32" i="10"/>
  <c r="I102" i="4"/>
  <c r="H102" i="4"/>
  <c r="G102" i="4"/>
  <c r="F102" i="4"/>
  <c r="E102" i="4"/>
  <c r="D102" i="4"/>
  <c r="C102" i="4"/>
  <c r="F75" i="4"/>
  <c r="G30" i="4"/>
  <c r="F30" i="4"/>
  <c r="E30" i="4"/>
  <c r="D30" i="4"/>
  <c r="G75" i="4"/>
  <c r="E75" i="4"/>
  <c r="D75" i="4"/>
  <c r="G131" i="4"/>
  <c r="F131" i="4"/>
  <c r="E131" i="4"/>
  <c r="D131" i="4"/>
  <c r="I158" i="4"/>
  <c r="H158" i="4"/>
  <c r="G158" i="4"/>
  <c r="F158" i="4"/>
  <c r="E158" i="4"/>
  <c r="D158" i="4"/>
  <c r="C158" i="4"/>
  <c r="F131" i="10" l="1"/>
  <c r="F132" i="10" s="1"/>
  <c r="G131" i="10"/>
  <c r="G132" i="10" s="1"/>
  <c r="C131" i="10"/>
  <c r="C132" i="10" s="1"/>
  <c r="I131" i="10"/>
  <c r="I132" i="10" s="1"/>
  <c r="D58" i="4" l="1"/>
  <c r="E58" i="4"/>
  <c r="F58" i="4"/>
  <c r="G58" i="4"/>
  <c r="H58" i="4"/>
  <c r="I58" i="4"/>
  <c r="C58" i="4"/>
  <c r="D129" i="4"/>
  <c r="E129" i="4"/>
  <c r="F129" i="4"/>
  <c r="G129" i="4"/>
  <c r="H129" i="4"/>
  <c r="I129" i="4"/>
  <c r="C129" i="4"/>
  <c r="D165" i="4" l="1"/>
  <c r="E165" i="4"/>
  <c r="F165" i="4"/>
  <c r="G165" i="4"/>
  <c r="H165" i="4"/>
  <c r="I165" i="4"/>
  <c r="C165" i="4"/>
  <c r="D150" i="4"/>
  <c r="E150" i="4"/>
  <c r="F150" i="4"/>
  <c r="G150" i="4"/>
  <c r="H150" i="4"/>
  <c r="I150" i="4"/>
  <c r="C150" i="4"/>
  <c r="D136" i="4"/>
  <c r="E136" i="4"/>
  <c r="F136" i="4"/>
  <c r="G136" i="4"/>
  <c r="H136" i="4"/>
  <c r="I136" i="4"/>
  <c r="C136" i="4"/>
  <c r="D123" i="4"/>
  <c r="D124" i="4" s="1"/>
  <c r="E123" i="4"/>
  <c r="E124" i="4" s="1"/>
  <c r="F123" i="4"/>
  <c r="F124" i="4" s="1"/>
  <c r="G123" i="4"/>
  <c r="G124" i="4" s="1"/>
  <c r="H123" i="4"/>
  <c r="H124" i="4" s="1"/>
  <c r="I123" i="4"/>
  <c r="I124" i="4" s="1"/>
  <c r="C123" i="4"/>
  <c r="C124" i="4" s="1"/>
  <c r="C108" i="4"/>
  <c r="C109" i="4" s="1"/>
  <c r="C94" i="4"/>
  <c r="D80" i="4"/>
  <c r="E80" i="4"/>
  <c r="F80" i="4"/>
  <c r="G80" i="4"/>
  <c r="H80" i="4"/>
  <c r="I80" i="4"/>
  <c r="C80" i="4"/>
  <c r="D65" i="4"/>
  <c r="E65" i="4"/>
  <c r="F65" i="4"/>
  <c r="G65" i="4"/>
  <c r="H65" i="4"/>
  <c r="I65" i="4"/>
  <c r="C65" i="4"/>
  <c r="D50" i="4"/>
  <c r="E50" i="4"/>
  <c r="F50" i="4"/>
  <c r="G50" i="4"/>
  <c r="H50" i="4"/>
  <c r="I50" i="4"/>
  <c r="C50" i="4"/>
  <c r="D35" i="4"/>
  <c r="E35" i="4"/>
  <c r="F35" i="4"/>
  <c r="G35" i="4"/>
  <c r="H35" i="4"/>
  <c r="I35" i="4"/>
  <c r="C35" i="4"/>
  <c r="D143" i="4" l="1"/>
  <c r="D151" i="4" s="1"/>
  <c r="E143" i="4"/>
  <c r="E151" i="4" s="1"/>
  <c r="F143" i="4"/>
  <c r="F151" i="4" s="1"/>
  <c r="G143" i="4"/>
  <c r="G151" i="4" s="1"/>
  <c r="H143" i="4"/>
  <c r="H151" i="4" s="1"/>
  <c r="I143" i="4"/>
  <c r="C143" i="4"/>
  <c r="D137" i="4"/>
  <c r="E137" i="4"/>
  <c r="F137" i="4"/>
  <c r="G137" i="4"/>
  <c r="H137" i="4"/>
  <c r="D108" i="4"/>
  <c r="D109" i="4" s="1"/>
  <c r="E108" i="4"/>
  <c r="E109" i="4" s="1"/>
  <c r="F108" i="4"/>
  <c r="G108" i="4"/>
  <c r="G109" i="4" s="1"/>
  <c r="H108" i="4"/>
  <c r="H109" i="4" s="1"/>
  <c r="I108" i="4"/>
  <c r="I109" i="4" s="1"/>
  <c r="D94" i="4"/>
  <c r="E94" i="4"/>
  <c r="F94" i="4"/>
  <c r="G94" i="4"/>
  <c r="H94" i="4"/>
  <c r="I94" i="4"/>
  <c r="D87" i="4"/>
  <c r="E87" i="4"/>
  <c r="F87" i="4"/>
  <c r="G87" i="4"/>
  <c r="H87" i="4"/>
  <c r="I87" i="4"/>
  <c r="C87" i="4"/>
  <c r="D73" i="4"/>
  <c r="D81" i="4" s="1"/>
  <c r="E73" i="4"/>
  <c r="E81" i="4" s="1"/>
  <c r="F73" i="4"/>
  <c r="F81" i="4" s="1"/>
  <c r="G73" i="4"/>
  <c r="G81" i="4" s="1"/>
  <c r="H73" i="4"/>
  <c r="H81" i="4" s="1"/>
  <c r="I73" i="4"/>
  <c r="C73" i="4"/>
  <c r="C81" i="4" s="1"/>
  <c r="D66" i="4"/>
  <c r="E66" i="4"/>
  <c r="F66" i="4"/>
  <c r="G66" i="4"/>
  <c r="H66" i="4"/>
  <c r="I66" i="4"/>
  <c r="C66" i="4"/>
  <c r="D43" i="4"/>
  <c r="D51" i="4" s="1"/>
  <c r="E43" i="4"/>
  <c r="E51" i="4" s="1"/>
  <c r="F43" i="4"/>
  <c r="F51" i="4" s="1"/>
  <c r="G43" i="4"/>
  <c r="G51" i="4" s="1"/>
  <c r="H43" i="4"/>
  <c r="H51" i="4" s="1"/>
  <c r="I43" i="4"/>
  <c r="I51" i="4" s="1"/>
  <c r="C43" i="4"/>
  <c r="C51" i="4" s="1"/>
  <c r="E170" i="4"/>
  <c r="G170" i="4"/>
  <c r="D28" i="4"/>
  <c r="D36" i="4" s="1"/>
  <c r="E28" i="4"/>
  <c r="E36" i="4" s="1"/>
  <c r="F28" i="4"/>
  <c r="F36" i="4" s="1"/>
  <c r="G28" i="4"/>
  <c r="G36" i="4" s="1"/>
  <c r="H28" i="4"/>
  <c r="H36" i="4" s="1"/>
  <c r="I28" i="4"/>
  <c r="I36" i="4" s="1"/>
  <c r="C170" i="4"/>
  <c r="C28" i="4"/>
  <c r="C36" i="4" s="1"/>
  <c r="F170" i="4" l="1"/>
  <c r="F109" i="4"/>
  <c r="G95" i="4"/>
  <c r="G169" i="4"/>
  <c r="E95" i="4"/>
  <c r="E169" i="4"/>
  <c r="C95" i="4"/>
  <c r="C169" i="4"/>
  <c r="H95" i="4"/>
  <c r="H169" i="4"/>
  <c r="F95" i="4"/>
  <c r="F169" i="4"/>
  <c r="D95" i="4"/>
  <c r="D169" i="4"/>
  <c r="I81" i="4"/>
  <c r="I169" i="4"/>
  <c r="D170" i="4"/>
  <c r="I95" i="4"/>
  <c r="C151" i="4"/>
  <c r="C137" i="4"/>
  <c r="C166" i="4"/>
  <c r="G166" i="4"/>
  <c r="G167" i="4" s="1"/>
  <c r="G168" i="4" s="1"/>
  <c r="E166" i="4"/>
  <c r="E167" i="4" s="1"/>
  <c r="E168" i="4" s="1"/>
  <c r="H166" i="4"/>
  <c r="H167" i="4" s="1"/>
  <c r="H168" i="4" s="1"/>
  <c r="F166" i="4"/>
  <c r="D166" i="4"/>
  <c r="D167" i="4" s="1"/>
  <c r="D168" i="4" s="1"/>
  <c r="I170" i="4"/>
  <c r="I166" i="4"/>
  <c r="I151" i="4"/>
  <c r="I137" i="4"/>
  <c r="F167" i="4" l="1"/>
  <c r="F168" i="4" s="1"/>
  <c r="C167" i="4"/>
  <c r="C168" i="4" s="1"/>
  <c r="I167" i="4"/>
  <c r="I168" i="4" s="1"/>
</calcChain>
</file>

<file path=xl/sharedStrings.xml><?xml version="1.0" encoding="utf-8"?>
<sst xmlns="http://schemas.openxmlformats.org/spreadsheetml/2006/main" count="1053" uniqueCount="127">
  <si>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</si>
  <si>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</si>
  <si>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</si>
  <si>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</si>
  <si>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</si>
  <si>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</si>
  <si>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</si>
  <si>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</si>
  <si>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</si>
  <si>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Мл. школьники</t>
  </si>
  <si>
    <t>День 1</t>
  </si>
  <si>
    <t>ЗАВТРАК</t>
  </si>
  <si>
    <t>53</t>
  </si>
  <si>
    <t>Каша "Дружба"</t>
  </si>
  <si>
    <t>б/н</t>
  </si>
  <si>
    <t>Хлеб пшеничный</t>
  </si>
  <si>
    <t>143</t>
  </si>
  <si>
    <t>Чай с сахаром</t>
  </si>
  <si>
    <t>Фрукты сезонные или ассорти</t>
  </si>
  <si>
    <t>ИТОГО ЗА ЗАВТРАК</t>
  </si>
  <si>
    <t>ОБЕД</t>
  </si>
  <si>
    <t>28</t>
  </si>
  <si>
    <t>Суп вермишелевый на курином бульоне</t>
  </si>
  <si>
    <t>Хлеб ржаной</t>
  </si>
  <si>
    <t>117</t>
  </si>
  <si>
    <t>Плов с курицей (обед)</t>
  </si>
  <si>
    <t>ИТОГО ЗА ОБЕД</t>
  </si>
  <si>
    <t>ИТОГО ЗА ДЕНЬ:</t>
  </si>
  <si>
    <t>День 2</t>
  </si>
  <si>
    <t>632 ТТК</t>
  </si>
  <si>
    <t>Каша манная молочная жидкая</t>
  </si>
  <si>
    <t>1</t>
  </si>
  <si>
    <t>Сыр БЗМЖ в нарезке</t>
  </si>
  <si>
    <t>563</t>
  </si>
  <si>
    <t>Кондитерское изделие</t>
  </si>
  <si>
    <t>29</t>
  </si>
  <si>
    <t>Суп гороховый вегетарианский</t>
  </si>
  <si>
    <t>109</t>
  </si>
  <si>
    <t>Котлеты из говядины с курицей в соусе</t>
  </si>
  <si>
    <t>59</t>
  </si>
  <si>
    <t>Макароны отварные (обед)</t>
  </si>
  <si>
    <t>День 3</t>
  </si>
  <si>
    <t>110</t>
  </si>
  <si>
    <t>Котлеты из курицы в соусе</t>
  </si>
  <si>
    <t>Макароны отварные</t>
  </si>
  <si>
    <t>144</t>
  </si>
  <si>
    <t>Чай с лимоном и сахаром</t>
  </si>
  <si>
    <t>31</t>
  </si>
  <si>
    <t>Суп крестьянский с крупой (крупа перловая)</t>
  </si>
  <si>
    <t>113</t>
  </si>
  <si>
    <t>Фрикадельки куриные с овощами в соусе</t>
  </si>
  <si>
    <t>62</t>
  </si>
  <si>
    <t>Каша гречневая рассыпчатая</t>
  </si>
  <si>
    <t>184</t>
  </si>
  <si>
    <t>Компот из смеси сухофруктов</t>
  </si>
  <si>
    <t>День 4</t>
  </si>
  <si>
    <t>57</t>
  </si>
  <si>
    <t>Каша жидкая молочная пшенная</t>
  </si>
  <si>
    <t>196</t>
  </si>
  <si>
    <t>Напиток из шиповника</t>
  </si>
  <si>
    <t>День 5</t>
  </si>
  <si>
    <t>56</t>
  </si>
  <si>
    <t>2</t>
  </si>
  <si>
    <t>Масло сливочное БЗМЖ</t>
  </si>
  <si>
    <t>84</t>
  </si>
  <si>
    <t>Яйцо вареное</t>
  </si>
  <si>
    <t>35</t>
  </si>
  <si>
    <t>Борщ с капустой и картофелем вегетарианский</t>
  </si>
  <si>
    <t>День 6</t>
  </si>
  <si>
    <t>32</t>
  </si>
  <si>
    <t>Суп крестьянский с крупой (крупа рисовая)</t>
  </si>
  <si>
    <t>61</t>
  </si>
  <si>
    <t>Макароны отварные с сыром</t>
  </si>
  <si>
    <t>День 7</t>
  </si>
  <si>
    <t>64</t>
  </si>
  <si>
    <t>Рис отварной</t>
  </si>
  <si>
    <t>День 8</t>
  </si>
  <si>
    <t>Плов с курицей</t>
  </si>
  <si>
    <t>День 9</t>
  </si>
  <si>
    <t>День 10</t>
  </si>
  <si>
    <t>ИТОГО ЗА ВЕСЬ ПЕРИОД:</t>
  </si>
  <si>
    <t>СРЕДНЕЕ ЗНАЧЕНИЕ ЗА ПЕРИОД:</t>
  </si>
  <si>
    <t>СРЕДНЕЕ ЗНАЧЕНИЕ ЗА ПЕРИОД ЗАВТРАК:</t>
  </si>
  <si>
    <t>СРЕДНЕЕ ЗНАЧЕНИЕ ЗА ПЕРИОД ОБЕД:</t>
  </si>
  <si>
    <t>Ккал</t>
  </si>
  <si>
    <t>Цена</t>
  </si>
  <si>
    <t>"СОГЛАСОВАНО"</t>
  </si>
  <si>
    <t>"УТВЕРЖДАЮ"</t>
  </si>
  <si>
    <t>Индивидальный предприниматель</t>
  </si>
  <si>
    <t>Домбалян Лариса Виабовна</t>
  </si>
  <si>
    <t>Л.В. Домбалян</t>
  </si>
  <si>
    <t>Муниципального контракта на оказание услуг по организации горячего питания</t>
  </si>
  <si>
    <t>Сборник рецептур для обучающихся во всех образовательных учреждениях. Сборник технических</t>
  </si>
  <si>
    <t>нормативов, издательство Москва "Дели плюс" 2017г., рекомендовано НИИ питания РАМН,</t>
  </si>
  <si>
    <t xml:space="preserve">руководители разработки сборника Могильный М.П. (ГО ВПО ПГТУ), Тутельян В.А. (ГУУ НИИ питания </t>
  </si>
  <si>
    <t>РАМН) А.Я. Перевалов 2018 г</t>
  </si>
  <si>
    <t>Сборник рецептур блюд и типовых меню для организации питания детей школьного возраста</t>
  </si>
  <si>
    <t xml:space="preserve">Сборник технологических нормативов, рецептур блюд и кулинарных изделий для школ, </t>
  </si>
  <si>
    <t>образования, специализир.учреждений д/несовершеннолетних, нуждающихся в соц.реабилитации</t>
  </si>
  <si>
    <t xml:space="preserve">школ-интернатов, детских домов, детских оздоровительных учреждений профессионального  </t>
  </si>
  <si>
    <t>Директор МКОУ</t>
  </si>
  <si>
    <t>Курица отварная с соусом</t>
  </si>
  <si>
    <t>образовательных учреждений Камызякского района Астраханской области для учащихся от 7 до 11лет</t>
  </si>
  <si>
    <t>Суп молочный с вермишелью</t>
  </si>
  <si>
    <t>Салат из капусты с морковью</t>
  </si>
  <si>
    <t>Огурец сежий в нарезке</t>
  </si>
  <si>
    <t>Помидор свежий в нарезке</t>
  </si>
  <si>
    <t>10 ДНЕВНОЕ ОСНОВНОЕ МЕНЮ ПРИГОТАВЛИВАЕМЫХ БЛЮД</t>
  </si>
  <si>
    <t>РАЗРАБОТАНО С ИСПОЛЬЗОВАНИЕМ СанПиН 2.3/2.4.3590-20</t>
  </si>
  <si>
    <t>21.08.2023 г.</t>
  </si>
  <si>
    <t>2 ЗАВТРАК</t>
  </si>
  <si>
    <t>СРЕДНЕЕ ЗНАЧЕНИЕ ЗА ПЕРИОД 2 ЗАВТАК:</t>
  </si>
  <si>
    <t>ОВЗ  Ст. школьники</t>
  </si>
  <si>
    <t>ИТОГО ЗА 2 ЗАВТРАК</t>
  </si>
  <si>
    <t>ООО "Столичная Кулинарная Компания"</t>
  </si>
  <si>
    <t>директор Н.А. Гавриленко</t>
  </si>
  <si>
    <t>ОВЗ Мл. школьники</t>
  </si>
  <si>
    <t>БУФЕТНАЯ ПРОДУКЦИЯ Мл. школьники</t>
  </si>
  <si>
    <t>09.01.2024г</t>
  </si>
  <si>
    <t>09.01.2024 г</t>
  </si>
  <si>
    <t xml:space="preserve">Директор МКОУ </t>
  </si>
  <si>
    <t>*Огурец сежий/солёный в нарезке</t>
  </si>
  <si>
    <t>*Салат из свежей/квашеной капусты с морковью</t>
  </si>
  <si>
    <t>*Помидор свежий/солёный в нарезке</t>
  </si>
  <si>
    <t>* согласно сезонности меню</t>
  </si>
  <si>
    <t>07.02.2024 г</t>
  </si>
  <si>
    <t>Калешева З.Х.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</si>
</sst>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b/>
      <sz val="9"/>
      <color theme="1"/>
      <name val="Arial Cyr"/>
      <charset val="204"/>
    </font>
    <font>
      <b/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/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Font="1"/>
    <xf numFmtId="2" fontId="3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2" fillId="2" borderId="6" xfId="0" applyNumberFormat="1" applyFont="1" applyFill="1" applyBorder="1" applyAlignment="1">
      <alignment horizontal="left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358140</xdr:colOff>
      <xdr:row>3</xdr:row>
      <xdr:rowOff>114300</xdr:rowOff>
    </xdr:from>
    <xdr:to>
      <xdr:col>1</xdr:col>
      <xdr:colOff>2301240</xdr:colOff>
      <xdr:row>6</xdr:row>
      <xdr:rowOff>160019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" y="609600"/>
          <a:ext cx="1943100" cy="541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236221</xdr:colOff>
      <xdr:row>3</xdr:row>
      <xdr:rowOff>45719</xdr:rowOff>
    </xdr:from>
    <xdr:to>
      <xdr:col>8</xdr:col>
      <xdr:colOff>198120</xdr:colOff>
      <xdr:row>4</xdr:row>
      <xdr:rowOff>152400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4421" y="541019"/>
          <a:ext cx="1455419" cy="266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opLeftCell="A37" zoomScaleNormal="100" workbookViewId="0">
      <selection activeCell="L63" sqref="L63"/>
    </sheetView>
  </sheetViews>
  <sheetFormatPr defaultRowHeight="13.2" x14ac:dyDescent="0.25"/>
  <cols>
    <col min="1" max="1" width="10" style="10" customWidth="1"/>
    <col min="2" max="2" width="38.88671875" style="9" customWidth="1"/>
    <col min="3" max="3" width="6.88671875" style="10" customWidth="1"/>
    <col min="4" max="5" width="6" style="27" customWidth="1"/>
    <col min="6" max="6" width="7.33203125" style="27" customWidth="1"/>
    <col min="7" max="7" width="7.44140625" style="10" customWidth="1"/>
    <col min="8" max="8" width="7" style="10" customWidth="1"/>
    <col min="9" max="9" width="7.44140625" style="27" customWidth="1"/>
  </cols>
  <sheetData>
    <row r="1" spans="1:9" x14ac:dyDescent="0.25">
      <c r="B1" s="11" t="s">
        <v>87</v>
      </c>
      <c r="E1" s="40" t="s">
        <v>86</v>
      </c>
      <c r="F1" s="40"/>
      <c r="G1" s="40"/>
      <c r="H1" s="40"/>
      <c r="I1" s="40"/>
    </row>
    <row r="2" spans="1:9" x14ac:dyDescent="0.25">
      <c r="B2" s="9" t="s">
        <v>88</v>
      </c>
      <c r="E2" s="41" t="s">
        <v>114</v>
      </c>
      <c r="F2" s="41"/>
      <c r="G2" s="41"/>
      <c r="H2" s="41"/>
      <c r="I2" s="41"/>
    </row>
    <row r="3" spans="1:9" ht="12.75" customHeight="1" x14ac:dyDescent="0.25">
      <c r="B3" s="9" t="s">
        <v>89</v>
      </c>
      <c r="E3" s="42"/>
      <c r="F3" s="42"/>
      <c r="G3" s="42"/>
      <c r="H3" s="42"/>
      <c r="I3" s="42"/>
    </row>
    <row r="4" spans="1:9" ht="12.75" customHeight="1" x14ac:dyDescent="0.25">
      <c r="B4" s="12"/>
      <c r="E4" s="42" t="s">
        <v>115</v>
      </c>
      <c r="F4" s="42"/>
      <c r="G4" s="42"/>
      <c r="H4" s="42"/>
      <c r="I4" s="42"/>
    </row>
    <row r="5" spans="1:9" x14ac:dyDescent="0.25">
      <c r="B5" s="9" t="s">
        <v>90</v>
      </c>
      <c r="E5" s="43"/>
      <c r="F5" s="43"/>
      <c r="G5" s="43"/>
      <c r="H5" s="43"/>
      <c r="I5" s="43"/>
    </row>
    <row r="6" spans="1:9" x14ac:dyDescent="0.25">
      <c r="B6" s="9" t="s">
        <v>109</v>
      </c>
      <c r="E6" s="44"/>
      <c r="F6" s="44"/>
      <c r="G6" s="44"/>
      <c r="H6" s="44"/>
      <c r="I6" s="44"/>
    </row>
    <row r="8" spans="1:9" x14ac:dyDescent="0.25">
      <c r="B8" s="40" t="s">
        <v>86</v>
      </c>
      <c r="C8" s="40"/>
      <c r="D8" s="40"/>
      <c r="E8" s="40"/>
      <c r="F8" s="40"/>
    </row>
    <row r="9" spans="1:9" x14ac:dyDescent="0.25">
      <c r="B9" s="41" t="s">
        <v>100</v>
      </c>
      <c r="C9" s="41"/>
      <c r="D9" s="41"/>
      <c r="E9" s="41"/>
      <c r="F9" s="41"/>
    </row>
    <row r="10" spans="1:9" x14ac:dyDescent="0.25">
      <c r="B10" s="42"/>
      <c r="C10" s="42"/>
      <c r="D10" s="42"/>
      <c r="E10" s="42"/>
      <c r="F10" s="42"/>
    </row>
    <row r="11" spans="1:9" x14ac:dyDescent="0.25">
      <c r="B11" s="42"/>
      <c r="C11" s="42"/>
      <c r="D11" s="42"/>
      <c r="E11" s="42"/>
      <c r="F11" s="42"/>
    </row>
    <row r="12" spans="1:9" x14ac:dyDescent="0.25">
      <c r="B12" s="43"/>
      <c r="C12" s="43"/>
      <c r="D12" s="43"/>
      <c r="E12" s="43"/>
      <c r="F12" s="43"/>
    </row>
    <row r="16" spans="1:9" x14ac:dyDescent="0.25">
      <c r="A16" s="39" t="s">
        <v>107</v>
      </c>
      <c r="B16" s="39"/>
      <c r="C16" s="39"/>
      <c r="D16" s="39"/>
      <c r="E16" s="39"/>
      <c r="F16" s="39"/>
      <c r="G16" s="39"/>
      <c r="H16" s="39"/>
      <c r="I16" s="39"/>
    </row>
    <row r="17" spans="1:9" x14ac:dyDescent="0.25">
      <c r="A17" s="46" t="s">
        <v>91</v>
      </c>
      <c r="B17" s="46"/>
      <c r="C17" s="46"/>
      <c r="D17" s="46"/>
      <c r="E17" s="46"/>
      <c r="F17" s="46"/>
      <c r="G17" s="46"/>
      <c r="H17" s="46"/>
      <c r="I17" s="46"/>
    </row>
    <row r="18" spans="1:9" x14ac:dyDescent="0.25">
      <c r="A18" s="47" t="s">
        <v>102</v>
      </c>
      <c r="B18" s="47"/>
      <c r="C18" s="47"/>
      <c r="D18" s="47"/>
      <c r="E18" s="47"/>
      <c r="F18" s="47"/>
      <c r="G18" s="47"/>
      <c r="H18" s="47"/>
      <c r="I18" s="47"/>
    </row>
    <row r="19" spans="1:9" x14ac:dyDescent="0.25">
      <c r="A19" s="39" t="s">
        <v>108</v>
      </c>
      <c r="B19" s="39"/>
      <c r="C19" s="39"/>
      <c r="D19" s="39"/>
      <c r="E19" s="39"/>
      <c r="F19" s="39"/>
      <c r="G19" s="39"/>
      <c r="H19" s="39"/>
      <c r="I19" s="39"/>
    </row>
    <row r="20" spans="1:9" x14ac:dyDescent="0.25">
      <c r="A20" s="46" t="s">
        <v>92</v>
      </c>
      <c r="B20" s="46"/>
      <c r="C20" s="46"/>
      <c r="D20" s="46"/>
      <c r="E20" s="46"/>
      <c r="F20" s="46"/>
      <c r="G20" s="46"/>
      <c r="H20" s="46"/>
      <c r="I20" s="46"/>
    </row>
    <row r="21" spans="1:9" x14ac:dyDescent="0.25">
      <c r="A21" s="46" t="s">
        <v>93</v>
      </c>
      <c r="B21" s="46"/>
      <c r="C21" s="46"/>
      <c r="D21" s="46"/>
      <c r="E21" s="46"/>
      <c r="F21" s="46"/>
      <c r="G21" s="46"/>
      <c r="H21" s="46"/>
      <c r="I21" s="46"/>
    </row>
    <row r="22" spans="1:9" x14ac:dyDescent="0.25">
      <c r="A22" s="46" t="s">
        <v>94</v>
      </c>
      <c r="B22" s="46"/>
      <c r="C22" s="46"/>
      <c r="D22" s="46"/>
      <c r="E22" s="46"/>
      <c r="F22" s="46"/>
      <c r="G22" s="46"/>
      <c r="H22" s="46"/>
      <c r="I22" s="46"/>
    </row>
    <row r="23" spans="1:9" x14ac:dyDescent="0.25">
      <c r="A23" s="46" t="s">
        <v>95</v>
      </c>
      <c r="B23" s="46"/>
      <c r="C23" s="46"/>
      <c r="D23" s="46"/>
      <c r="E23" s="46"/>
      <c r="F23" s="46"/>
      <c r="G23" s="46"/>
      <c r="H23" s="46"/>
      <c r="I23" s="46"/>
    </row>
    <row r="24" spans="1:9" ht="12.75" customHeight="1" x14ac:dyDescent="0.25">
      <c r="A24" s="48" t="s">
        <v>96</v>
      </c>
      <c r="B24" s="48"/>
      <c r="C24" s="48"/>
      <c r="D24" s="48"/>
      <c r="E24" s="48"/>
      <c r="F24" s="48"/>
      <c r="G24" s="48"/>
      <c r="H24" s="48"/>
      <c r="I24" s="48"/>
    </row>
    <row r="25" spans="1:9" x14ac:dyDescent="0.25">
      <c r="A25" s="46" t="s">
        <v>97</v>
      </c>
      <c r="B25" s="46"/>
      <c r="C25" s="46"/>
      <c r="D25" s="46"/>
      <c r="E25" s="46"/>
      <c r="F25" s="46"/>
      <c r="G25" s="46"/>
      <c r="H25" s="46"/>
      <c r="I25" s="46"/>
    </row>
    <row r="26" spans="1:9" x14ac:dyDescent="0.25">
      <c r="A26" s="46" t="s">
        <v>99</v>
      </c>
      <c r="B26" s="46"/>
      <c r="C26" s="46"/>
      <c r="D26" s="46"/>
      <c r="E26" s="46"/>
      <c r="F26" s="46"/>
      <c r="G26" s="46"/>
      <c r="H26" s="46"/>
      <c r="I26" s="46"/>
    </row>
    <row r="27" spans="1:9" x14ac:dyDescent="0.25">
      <c r="A27" s="46" t="s">
        <v>98</v>
      </c>
      <c r="B27" s="46"/>
      <c r="C27" s="46"/>
      <c r="D27" s="46"/>
      <c r="E27" s="46"/>
      <c r="F27" s="46"/>
      <c r="G27" s="46"/>
      <c r="H27" s="46"/>
      <c r="I27" s="46"/>
    </row>
    <row r="28" spans="1:9" s="1" customFormat="1" x14ac:dyDescent="0.25">
      <c r="A28" s="13"/>
      <c r="B28" s="13" t="s">
        <v>7</v>
      </c>
      <c r="C28" s="45" t="s">
        <v>117</v>
      </c>
      <c r="D28" s="45"/>
      <c r="E28" s="45"/>
      <c r="F28" s="45"/>
      <c r="G28" s="45"/>
      <c r="H28" s="45"/>
      <c r="I28" s="45"/>
    </row>
    <row r="29" spans="1:9" s="2" customFormat="1" ht="33" customHeight="1" x14ac:dyDescent="0.25">
      <c r="A29" s="57" t="s">
        <v>0</v>
      </c>
      <c r="B29" s="58" t="s">
        <v>1</v>
      </c>
      <c r="C29" s="57" t="s">
        <v>6</v>
      </c>
      <c r="D29" s="59" t="s">
        <v>8</v>
      </c>
      <c r="E29" s="59"/>
      <c r="F29" s="59"/>
      <c r="G29" s="51" t="s">
        <v>84</v>
      </c>
      <c r="H29" s="51" t="s">
        <v>5</v>
      </c>
      <c r="I29" s="49" t="s">
        <v>85</v>
      </c>
    </row>
    <row r="30" spans="1:9" s="3" customFormat="1" x14ac:dyDescent="0.25">
      <c r="A30" s="57"/>
      <c r="B30" s="58"/>
      <c r="C30" s="57"/>
      <c r="D30" s="33" t="s">
        <v>2</v>
      </c>
      <c r="E30" s="33" t="s">
        <v>3</v>
      </c>
      <c r="F30" s="33" t="s">
        <v>4</v>
      </c>
      <c r="G30" s="51"/>
      <c r="H30" s="51"/>
      <c r="I30" s="50"/>
    </row>
    <row r="31" spans="1:9" s="4" customFormat="1" x14ac:dyDescent="0.25">
      <c r="A31" s="28" t="s">
        <v>10</v>
      </c>
      <c r="B31" s="28"/>
      <c r="C31" s="28"/>
      <c r="D31" s="28"/>
      <c r="E31" s="28"/>
      <c r="F31" s="28"/>
      <c r="G31" s="28"/>
      <c r="H31" s="28"/>
      <c r="I31" s="7"/>
    </row>
    <row r="32" spans="1:9" x14ac:dyDescent="0.25">
      <c r="A32" s="52" t="s">
        <v>11</v>
      </c>
      <c r="B32" s="32" t="s">
        <v>13</v>
      </c>
      <c r="C32" s="8">
        <v>160</v>
      </c>
      <c r="D32" s="7">
        <v>18.559999999999999</v>
      </c>
      <c r="E32" s="7">
        <v>24.32</v>
      </c>
      <c r="F32" s="7">
        <v>31.92</v>
      </c>
      <c r="G32" s="28">
        <v>328</v>
      </c>
      <c r="H32" s="28" t="s">
        <v>12</v>
      </c>
      <c r="I32" s="7">
        <v>40</v>
      </c>
    </row>
    <row r="33" spans="1:9" x14ac:dyDescent="0.25">
      <c r="A33" s="52"/>
      <c r="B33" s="32" t="s">
        <v>15</v>
      </c>
      <c r="C33" s="8">
        <v>40</v>
      </c>
      <c r="D33" s="7">
        <v>3.84</v>
      </c>
      <c r="E33" s="7">
        <v>0.48</v>
      </c>
      <c r="F33" s="7">
        <v>22.08</v>
      </c>
      <c r="G33" s="28">
        <v>120.8</v>
      </c>
      <c r="H33" s="28" t="s">
        <v>14</v>
      </c>
      <c r="I33" s="7">
        <v>4</v>
      </c>
    </row>
    <row r="34" spans="1:9" x14ac:dyDescent="0.25">
      <c r="A34" s="52"/>
      <c r="B34" s="32" t="s">
        <v>17</v>
      </c>
      <c r="C34" s="8">
        <v>200</v>
      </c>
      <c r="D34" s="7">
        <v>0.2</v>
      </c>
      <c r="E34" s="7">
        <v>0</v>
      </c>
      <c r="F34" s="7">
        <v>10.5</v>
      </c>
      <c r="G34" s="28">
        <v>38.799999999999997</v>
      </c>
      <c r="H34" s="28" t="s">
        <v>16</v>
      </c>
      <c r="I34" s="7">
        <v>10</v>
      </c>
    </row>
    <row r="35" spans="1:9" x14ac:dyDescent="0.25">
      <c r="A35" s="52"/>
      <c r="B35" s="32" t="s">
        <v>18</v>
      </c>
      <c r="C35" s="8">
        <v>100</v>
      </c>
      <c r="D35" s="7">
        <v>0.38</v>
      </c>
      <c r="E35" s="7">
        <v>0.38</v>
      </c>
      <c r="F35" s="7">
        <v>21.77</v>
      </c>
      <c r="G35" s="28">
        <v>44.38</v>
      </c>
      <c r="H35" s="28" t="s">
        <v>14</v>
      </c>
      <c r="I35" s="7">
        <v>35</v>
      </c>
    </row>
    <row r="36" spans="1:9" s="4" customFormat="1" x14ac:dyDescent="0.25">
      <c r="A36" s="53" t="s">
        <v>19</v>
      </c>
      <c r="B36" s="53"/>
      <c r="C36" s="30">
        <f>SUM(C32:C35)</f>
        <v>500</v>
      </c>
      <c r="D36" s="30">
        <f t="shared" ref="D36:I36" si="0">SUM(D32:D35)</f>
        <v>22.979999999999997</v>
      </c>
      <c r="E36" s="30">
        <f t="shared" si="0"/>
        <v>25.18</v>
      </c>
      <c r="F36" s="30">
        <f t="shared" si="0"/>
        <v>86.27</v>
      </c>
      <c r="G36" s="30">
        <f t="shared" si="0"/>
        <v>531.98</v>
      </c>
      <c r="H36" s="30">
        <f t="shared" si="0"/>
        <v>0</v>
      </c>
      <c r="I36" s="17">
        <f t="shared" si="0"/>
        <v>89</v>
      </c>
    </row>
    <row r="37" spans="1:9" s="4" customFormat="1" x14ac:dyDescent="0.25">
      <c r="A37" s="28"/>
      <c r="B37" s="28" t="s">
        <v>105</v>
      </c>
      <c r="C37" s="28">
        <v>60</v>
      </c>
      <c r="D37" s="28">
        <v>0.45</v>
      </c>
      <c r="E37" s="28">
        <v>7.0000000000000007E-2</v>
      </c>
      <c r="F37" s="28">
        <v>2.1</v>
      </c>
      <c r="G37" s="28">
        <v>8.4700000000000006</v>
      </c>
      <c r="H37" s="28">
        <v>3</v>
      </c>
      <c r="I37" s="7">
        <v>15</v>
      </c>
    </row>
    <row r="38" spans="1:9" x14ac:dyDescent="0.25">
      <c r="A38" s="52" t="s">
        <v>20</v>
      </c>
      <c r="B38" s="32" t="s">
        <v>22</v>
      </c>
      <c r="C38" s="8">
        <v>200</v>
      </c>
      <c r="D38" s="7">
        <f>5.93/230*200</f>
        <v>5.1565217391304348</v>
      </c>
      <c r="E38" s="7">
        <f>7.8/230*200</f>
        <v>6.7826086956521747</v>
      </c>
      <c r="F38" s="7">
        <f>32.78/230*200</f>
        <v>28.504347826086956</v>
      </c>
      <c r="G38" s="28">
        <f>206.54/230*200</f>
        <v>179.6</v>
      </c>
      <c r="H38" s="28" t="s">
        <v>21</v>
      </c>
      <c r="I38" s="7">
        <v>40</v>
      </c>
    </row>
    <row r="39" spans="1:9" x14ac:dyDescent="0.25">
      <c r="A39" s="52"/>
      <c r="B39" s="32" t="s">
        <v>23</v>
      </c>
      <c r="C39" s="8">
        <v>40</v>
      </c>
      <c r="D39" s="7">
        <v>3.04</v>
      </c>
      <c r="E39" s="7">
        <v>0.76</v>
      </c>
      <c r="F39" s="7">
        <v>14.16</v>
      </c>
      <c r="G39" s="28">
        <v>73.2</v>
      </c>
      <c r="H39" s="28" t="s">
        <v>14</v>
      </c>
      <c r="I39" s="7">
        <v>4</v>
      </c>
    </row>
    <row r="40" spans="1:9" x14ac:dyDescent="0.25">
      <c r="A40" s="52"/>
      <c r="B40" s="32" t="s">
        <v>25</v>
      </c>
      <c r="C40" s="8">
        <v>160</v>
      </c>
      <c r="D40" s="7">
        <v>25.93</v>
      </c>
      <c r="E40" s="7">
        <v>17.2</v>
      </c>
      <c r="F40" s="7">
        <v>37.24</v>
      </c>
      <c r="G40" s="28">
        <v>488.87</v>
      </c>
      <c r="H40" s="28" t="s">
        <v>24</v>
      </c>
      <c r="I40" s="7">
        <v>64</v>
      </c>
    </row>
    <row r="41" spans="1:9" x14ac:dyDescent="0.25">
      <c r="A41" s="52"/>
      <c r="B41" s="32" t="s">
        <v>15</v>
      </c>
      <c r="C41" s="8">
        <v>40</v>
      </c>
      <c r="D41" s="7">
        <v>3.84</v>
      </c>
      <c r="E41" s="7">
        <v>0.48</v>
      </c>
      <c r="F41" s="7">
        <v>22.08</v>
      </c>
      <c r="G41" s="28">
        <v>120.8</v>
      </c>
      <c r="H41" s="28" t="s">
        <v>14</v>
      </c>
      <c r="I41" s="7">
        <v>4</v>
      </c>
    </row>
    <row r="42" spans="1:9" x14ac:dyDescent="0.25">
      <c r="A42" s="52"/>
      <c r="B42" s="32" t="s">
        <v>54</v>
      </c>
      <c r="C42" s="8">
        <v>200</v>
      </c>
      <c r="D42" s="7">
        <v>0.5</v>
      </c>
      <c r="E42" s="7">
        <v>0</v>
      </c>
      <c r="F42" s="7">
        <v>19.8</v>
      </c>
      <c r="G42" s="28">
        <v>81</v>
      </c>
      <c r="H42" s="28" t="s">
        <v>53</v>
      </c>
      <c r="I42" s="7">
        <v>12</v>
      </c>
    </row>
    <row r="43" spans="1:9" s="4" customFormat="1" x14ac:dyDescent="0.25">
      <c r="A43" s="53" t="s">
        <v>26</v>
      </c>
      <c r="B43" s="53"/>
      <c r="C43" s="30">
        <f>SUM(C37:C42)</f>
        <v>700</v>
      </c>
      <c r="D43" s="30">
        <f t="shared" ref="D43:I43" si="1">SUM(D37:D42)</f>
        <v>38.916521739130431</v>
      </c>
      <c r="E43" s="30">
        <f t="shared" si="1"/>
        <v>25.292608695652174</v>
      </c>
      <c r="F43" s="30">
        <f t="shared" si="1"/>
        <v>123.88434782608695</v>
      </c>
      <c r="G43" s="30">
        <f t="shared" si="1"/>
        <v>951.93999999999994</v>
      </c>
      <c r="H43" s="30">
        <f t="shared" si="1"/>
        <v>3</v>
      </c>
      <c r="I43" s="17">
        <f t="shared" si="1"/>
        <v>139</v>
      </c>
    </row>
    <row r="44" spans="1:9" s="4" customFormat="1" x14ac:dyDescent="0.25">
      <c r="A44" s="52" t="s">
        <v>27</v>
      </c>
      <c r="B44" s="52"/>
      <c r="C44" s="28">
        <f>C36+C43</f>
        <v>1200</v>
      </c>
      <c r="D44" s="28">
        <f t="shared" ref="D44:I44" si="2">D36+D43</f>
        <v>61.896521739130428</v>
      </c>
      <c r="E44" s="28">
        <f t="shared" si="2"/>
        <v>50.47260869565217</v>
      </c>
      <c r="F44" s="28">
        <f t="shared" si="2"/>
        <v>210.15434782608696</v>
      </c>
      <c r="G44" s="28">
        <f t="shared" si="2"/>
        <v>1483.92</v>
      </c>
      <c r="H44" s="28">
        <f t="shared" si="2"/>
        <v>3</v>
      </c>
      <c r="I44" s="7">
        <f t="shared" si="2"/>
        <v>228</v>
      </c>
    </row>
    <row r="45" spans="1:9" s="4" customFormat="1" x14ac:dyDescent="0.25">
      <c r="A45" s="28" t="s">
        <v>28</v>
      </c>
      <c r="B45" s="28"/>
      <c r="C45" s="28"/>
      <c r="D45" s="28"/>
      <c r="E45" s="28"/>
      <c r="F45" s="28"/>
      <c r="G45" s="28"/>
      <c r="H45" s="28"/>
      <c r="I45" s="7"/>
    </row>
    <row r="46" spans="1:9" x14ac:dyDescent="0.25">
      <c r="A46" s="52" t="s">
        <v>11</v>
      </c>
      <c r="B46" s="32" t="s">
        <v>30</v>
      </c>
      <c r="C46" s="8">
        <v>200</v>
      </c>
      <c r="D46" s="7">
        <v>14.06</v>
      </c>
      <c r="E46" s="7">
        <v>11.78</v>
      </c>
      <c r="F46" s="7">
        <v>30.96</v>
      </c>
      <c r="G46" s="28">
        <v>207.16</v>
      </c>
      <c r="H46" s="28" t="s">
        <v>29</v>
      </c>
      <c r="I46" s="7">
        <v>40</v>
      </c>
    </row>
    <row r="47" spans="1:9" x14ac:dyDescent="0.25">
      <c r="A47" s="52"/>
      <c r="B47" s="32" t="s">
        <v>15</v>
      </c>
      <c r="C47" s="8">
        <v>40</v>
      </c>
      <c r="D47" s="7">
        <v>3.84</v>
      </c>
      <c r="E47" s="7">
        <v>0.48</v>
      </c>
      <c r="F47" s="7">
        <v>22.08</v>
      </c>
      <c r="G47" s="28">
        <v>120.8</v>
      </c>
      <c r="H47" s="28" t="s">
        <v>14</v>
      </c>
      <c r="I47" s="7">
        <v>4</v>
      </c>
    </row>
    <row r="48" spans="1:9" x14ac:dyDescent="0.25">
      <c r="A48" s="52"/>
      <c r="B48" s="32" t="s">
        <v>63</v>
      </c>
      <c r="C48" s="8">
        <v>10</v>
      </c>
      <c r="D48" s="7">
        <v>0.1</v>
      </c>
      <c r="E48" s="7">
        <v>8.1999999999999993</v>
      </c>
      <c r="F48" s="7">
        <v>0.1</v>
      </c>
      <c r="G48" s="28">
        <v>74.8</v>
      </c>
      <c r="H48" s="28" t="s">
        <v>62</v>
      </c>
      <c r="I48" s="7">
        <v>15</v>
      </c>
    </row>
    <row r="49" spans="1:9" x14ac:dyDescent="0.25">
      <c r="A49" s="52"/>
      <c r="B49" s="32" t="s">
        <v>34</v>
      </c>
      <c r="C49" s="8">
        <v>50</v>
      </c>
      <c r="D49" s="7">
        <v>3.85</v>
      </c>
      <c r="E49" s="7">
        <v>4.55</v>
      </c>
      <c r="F49" s="7">
        <v>35.450000000000003</v>
      </c>
      <c r="G49" s="28">
        <v>198</v>
      </c>
      <c r="H49" s="28" t="s">
        <v>33</v>
      </c>
      <c r="I49" s="7">
        <v>20</v>
      </c>
    </row>
    <row r="50" spans="1:9" x14ac:dyDescent="0.25">
      <c r="A50" s="52"/>
      <c r="B50" s="32" t="s">
        <v>59</v>
      </c>
      <c r="C50" s="8">
        <v>200</v>
      </c>
      <c r="D50" s="7">
        <v>0.6</v>
      </c>
      <c r="E50" s="7">
        <v>0.2</v>
      </c>
      <c r="F50" s="7">
        <v>15.2</v>
      </c>
      <c r="G50" s="28">
        <v>65.3</v>
      </c>
      <c r="H50" s="28" t="s">
        <v>58</v>
      </c>
      <c r="I50" s="7">
        <v>12</v>
      </c>
    </row>
    <row r="51" spans="1:9" s="4" customFormat="1" x14ac:dyDescent="0.25">
      <c r="A51" s="53" t="s">
        <v>19</v>
      </c>
      <c r="B51" s="53"/>
      <c r="C51" s="30">
        <f>SUM(C46:C50)</f>
        <v>500</v>
      </c>
      <c r="D51" s="30">
        <f t="shared" ref="D51:I51" si="3">SUM(D46:D50)</f>
        <v>22.450000000000003</v>
      </c>
      <c r="E51" s="30">
        <f t="shared" si="3"/>
        <v>25.21</v>
      </c>
      <c r="F51" s="30">
        <f t="shared" si="3"/>
        <v>103.79</v>
      </c>
      <c r="G51" s="30">
        <f t="shared" si="3"/>
        <v>666.06</v>
      </c>
      <c r="H51" s="30">
        <f t="shared" si="3"/>
        <v>0</v>
      </c>
      <c r="I51" s="17">
        <f t="shared" si="3"/>
        <v>91</v>
      </c>
    </row>
    <row r="52" spans="1:9" x14ac:dyDescent="0.25">
      <c r="A52" s="54" t="s">
        <v>20</v>
      </c>
      <c r="B52" s="32" t="s">
        <v>36</v>
      </c>
      <c r="C52" s="8">
        <v>200</v>
      </c>
      <c r="D52" s="7">
        <v>6.68</v>
      </c>
      <c r="E52" s="7">
        <v>4.5999999999999996</v>
      </c>
      <c r="F52" s="7">
        <v>30.28</v>
      </c>
      <c r="G52" s="28">
        <v>133.13999999999999</v>
      </c>
      <c r="H52" s="28" t="s">
        <v>35</v>
      </c>
      <c r="I52" s="7">
        <v>35</v>
      </c>
    </row>
    <row r="53" spans="1:9" x14ac:dyDescent="0.25">
      <c r="A53" s="55"/>
      <c r="B53" s="32" t="s">
        <v>23</v>
      </c>
      <c r="C53" s="8">
        <v>40</v>
      </c>
      <c r="D53" s="7">
        <v>3.04</v>
      </c>
      <c r="E53" s="7">
        <v>0.76</v>
      </c>
      <c r="F53" s="7">
        <v>14.16</v>
      </c>
      <c r="G53" s="28">
        <v>73.2</v>
      </c>
      <c r="H53" s="28" t="s">
        <v>14</v>
      </c>
      <c r="I53" s="7">
        <v>4</v>
      </c>
    </row>
    <row r="54" spans="1:9" x14ac:dyDescent="0.25">
      <c r="A54" s="55"/>
      <c r="B54" s="32" t="s">
        <v>38</v>
      </c>
      <c r="C54" s="8">
        <v>90</v>
      </c>
      <c r="D54" s="7">
        <v>16.440000000000001</v>
      </c>
      <c r="E54" s="7">
        <v>16.32</v>
      </c>
      <c r="F54" s="7">
        <v>20.94</v>
      </c>
      <c r="G54" s="28">
        <v>271.56</v>
      </c>
      <c r="H54" s="28" t="s">
        <v>37</v>
      </c>
      <c r="I54" s="7">
        <v>45</v>
      </c>
    </row>
    <row r="55" spans="1:9" x14ac:dyDescent="0.25">
      <c r="A55" s="55"/>
      <c r="B55" s="32" t="s">
        <v>52</v>
      </c>
      <c r="C55" s="8">
        <v>150</v>
      </c>
      <c r="D55" s="7">
        <v>8.1999999999999993</v>
      </c>
      <c r="E55" s="7">
        <v>6.9</v>
      </c>
      <c r="F55" s="7">
        <v>35.9</v>
      </c>
      <c r="G55" s="28">
        <v>238.91</v>
      </c>
      <c r="H55" s="28" t="s">
        <v>51</v>
      </c>
      <c r="I55" s="7">
        <v>15</v>
      </c>
    </row>
    <row r="56" spans="1:9" x14ac:dyDescent="0.25">
      <c r="A56" s="55"/>
      <c r="B56" s="32" t="s">
        <v>15</v>
      </c>
      <c r="C56" s="8">
        <v>40</v>
      </c>
      <c r="D56" s="7">
        <v>3.84</v>
      </c>
      <c r="E56" s="7">
        <v>0.48</v>
      </c>
      <c r="F56" s="7">
        <v>22.08</v>
      </c>
      <c r="G56" s="28">
        <v>120.8</v>
      </c>
      <c r="H56" s="28" t="s">
        <v>14</v>
      </c>
      <c r="I56" s="7">
        <v>4</v>
      </c>
    </row>
    <row r="57" spans="1:9" x14ac:dyDescent="0.25">
      <c r="A57" s="56"/>
      <c r="B57" s="32" t="s">
        <v>17</v>
      </c>
      <c r="C57" s="8">
        <v>200</v>
      </c>
      <c r="D57" s="7">
        <v>0.2</v>
      </c>
      <c r="E57" s="7">
        <v>0</v>
      </c>
      <c r="F57" s="7">
        <v>10.5</v>
      </c>
      <c r="G57" s="28">
        <v>38.799999999999997</v>
      </c>
      <c r="H57" s="28" t="s">
        <v>16</v>
      </c>
      <c r="I57" s="7">
        <v>10</v>
      </c>
    </row>
    <row r="58" spans="1:9" s="4" customFormat="1" x14ac:dyDescent="0.25">
      <c r="A58" s="53" t="s">
        <v>26</v>
      </c>
      <c r="B58" s="53"/>
      <c r="C58" s="29">
        <f t="shared" ref="C58:I58" si="4">SUM(C52:C57)</f>
        <v>720</v>
      </c>
      <c r="D58" s="30">
        <f t="shared" si="4"/>
        <v>38.400000000000006</v>
      </c>
      <c r="E58" s="30">
        <f t="shared" si="4"/>
        <v>29.06</v>
      </c>
      <c r="F58" s="30">
        <f t="shared" si="4"/>
        <v>133.86000000000001</v>
      </c>
      <c r="G58" s="30">
        <f t="shared" si="4"/>
        <v>876.40999999999985</v>
      </c>
      <c r="H58" s="30">
        <f t="shared" si="4"/>
        <v>0</v>
      </c>
      <c r="I58" s="17">
        <f t="shared" si="4"/>
        <v>113</v>
      </c>
    </row>
    <row r="59" spans="1:9" s="4" customFormat="1" x14ac:dyDescent="0.25">
      <c r="A59" s="52" t="s">
        <v>27</v>
      </c>
      <c r="B59" s="52"/>
      <c r="C59" s="28">
        <f t="shared" ref="C59:I59" si="5">C51+C58</f>
        <v>1220</v>
      </c>
      <c r="D59" s="28">
        <f t="shared" si="5"/>
        <v>60.850000000000009</v>
      </c>
      <c r="E59" s="28">
        <f t="shared" si="5"/>
        <v>54.269999999999996</v>
      </c>
      <c r="F59" s="28">
        <f t="shared" si="5"/>
        <v>237.65000000000003</v>
      </c>
      <c r="G59" s="28">
        <f t="shared" si="5"/>
        <v>1542.4699999999998</v>
      </c>
      <c r="H59" s="28">
        <f t="shared" si="5"/>
        <v>0</v>
      </c>
      <c r="I59" s="7">
        <f t="shared" si="5"/>
        <v>204</v>
      </c>
    </row>
    <row r="60" spans="1:9" s="4" customFormat="1" x14ac:dyDescent="0.25">
      <c r="A60" s="28" t="s">
        <v>41</v>
      </c>
      <c r="B60" s="28"/>
      <c r="C60" s="28"/>
      <c r="D60" s="28"/>
      <c r="E60" s="28"/>
      <c r="F60" s="28"/>
      <c r="G60" s="28"/>
      <c r="H60" s="28"/>
      <c r="I60" s="7"/>
    </row>
    <row r="61" spans="1:9" s="4" customFormat="1" x14ac:dyDescent="0.25">
      <c r="A61" s="28"/>
      <c r="B61" s="28" t="s">
        <v>104</v>
      </c>
      <c r="C61" s="28">
        <v>60</v>
      </c>
      <c r="D61" s="28">
        <v>0.97</v>
      </c>
      <c r="E61" s="28">
        <v>6.07</v>
      </c>
      <c r="F61" s="28">
        <v>5.85</v>
      </c>
      <c r="G61" s="28">
        <v>81.53</v>
      </c>
      <c r="H61" s="28">
        <v>9</v>
      </c>
      <c r="I61" s="7">
        <v>10</v>
      </c>
    </row>
    <row r="62" spans="1:9" x14ac:dyDescent="0.25">
      <c r="A62" s="52" t="s">
        <v>11</v>
      </c>
      <c r="B62" s="32" t="s">
        <v>43</v>
      </c>
      <c r="C62" s="8">
        <v>90</v>
      </c>
      <c r="D62" s="7">
        <v>17.28</v>
      </c>
      <c r="E62" s="7">
        <v>20.16</v>
      </c>
      <c r="F62" s="7">
        <v>15.72</v>
      </c>
      <c r="G62" s="28">
        <v>188.52</v>
      </c>
      <c r="H62" s="28" t="s">
        <v>42</v>
      </c>
      <c r="I62" s="7">
        <v>40</v>
      </c>
    </row>
    <row r="63" spans="1:9" x14ac:dyDescent="0.25">
      <c r="A63" s="52"/>
      <c r="B63" s="32" t="s">
        <v>44</v>
      </c>
      <c r="C63" s="8">
        <v>150</v>
      </c>
      <c r="D63" s="7">
        <v>6</v>
      </c>
      <c r="E63" s="7">
        <v>11.34</v>
      </c>
      <c r="F63" s="7">
        <v>54.06</v>
      </c>
      <c r="G63" s="28">
        <v>313.94</v>
      </c>
      <c r="H63" s="28" t="s">
        <v>39</v>
      </c>
      <c r="I63" s="7">
        <v>12</v>
      </c>
    </row>
    <row r="64" spans="1:9" x14ac:dyDescent="0.25">
      <c r="A64" s="52"/>
      <c r="B64" s="32" t="s">
        <v>15</v>
      </c>
      <c r="C64" s="8">
        <v>40</v>
      </c>
      <c r="D64" s="7">
        <v>3.84</v>
      </c>
      <c r="E64" s="7">
        <v>0.48</v>
      </c>
      <c r="F64" s="7">
        <v>22.08</v>
      </c>
      <c r="G64" s="28">
        <v>120.8</v>
      </c>
      <c r="H64" s="28" t="s">
        <v>14</v>
      </c>
      <c r="I64" s="7">
        <v>4</v>
      </c>
    </row>
    <row r="65" spans="1:9" x14ac:dyDescent="0.25">
      <c r="A65" s="52"/>
      <c r="B65" s="32" t="s">
        <v>46</v>
      </c>
      <c r="C65" s="8">
        <v>200</v>
      </c>
      <c r="D65" s="7">
        <v>0.3</v>
      </c>
      <c r="E65" s="7">
        <v>0</v>
      </c>
      <c r="F65" s="7">
        <v>6.7</v>
      </c>
      <c r="G65" s="28">
        <v>27.9</v>
      </c>
      <c r="H65" s="28" t="s">
        <v>45</v>
      </c>
      <c r="I65" s="7">
        <v>12</v>
      </c>
    </row>
    <row r="66" spans="1:9" s="4" customFormat="1" x14ac:dyDescent="0.25">
      <c r="A66" s="53" t="s">
        <v>19</v>
      </c>
      <c r="B66" s="53"/>
      <c r="C66" s="29">
        <f>SUM(C61:C65)</f>
        <v>540</v>
      </c>
      <c r="D66" s="30">
        <f t="shared" ref="D66:I66" si="6">SUM(D61:D65)</f>
        <v>28.39</v>
      </c>
      <c r="E66" s="30">
        <f t="shared" si="6"/>
        <v>38.049999999999997</v>
      </c>
      <c r="F66" s="30">
        <f t="shared" si="6"/>
        <v>104.41</v>
      </c>
      <c r="G66" s="30">
        <f t="shared" si="6"/>
        <v>732.68999999999994</v>
      </c>
      <c r="H66" s="30">
        <f t="shared" si="6"/>
        <v>9</v>
      </c>
      <c r="I66" s="30">
        <f t="shared" si="6"/>
        <v>78</v>
      </c>
    </row>
    <row r="67" spans="1:9" ht="26.4" x14ac:dyDescent="0.25">
      <c r="A67" s="52" t="s">
        <v>20</v>
      </c>
      <c r="B67" s="32" t="s">
        <v>48</v>
      </c>
      <c r="C67" s="8">
        <v>200</v>
      </c>
      <c r="D67" s="7">
        <v>5.12</v>
      </c>
      <c r="E67" s="7">
        <v>6.22</v>
      </c>
      <c r="F67" s="7">
        <v>49.48</v>
      </c>
      <c r="G67" s="28">
        <v>119.44</v>
      </c>
      <c r="H67" s="28" t="s">
        <v>47</v>
      </c>
      <c r="I67" s="7">
        <v>35</v>
      </c>
    </row>
    <row r="68" spans="1:9" x14ac:dyDescent="0.25">
      <c r="A68" s="52"/>
      <c r="B68" s="32" t="s">
        <v>23</v>
      </c>
      <c r="C68" s="8">
        <v>40</v>
      </c>
      <c r="D68" s="7">
        <v>3.04</v>
      </c>
      <c r="E68" s="7">
        <v>0.76</v>
      </c>
      <c r="F68" s="7">
        <v>14.16</v>
      </c>
      <c r="G68" s="28">
        <v>73.2</v>
      </c>
      <c r="H68" s="28" t="s">
        <v>14</v>
      </c>
      <c r="I68" s="7">
        <v>4</v>
      </c>
    </row>
    <row r="69" spans="1:9" x14ac:dyDescent="0.25">
      <c r="A69" s="52"/>
      <c r="B69" s="32" t="s">
        <v>50</v>
      </c>
      <c r="C69" s="8">
        <v>90</v>
      </c>
      <c r="D69" s="7">
        <v>12.3</v>
      </c>
      <c r="E69" s="7">
        <v>10.95</v>
      </c>
      <c r="F69" s="7">
        <v>7.5</v>
      </c>
      <c r="G69" s="28">
        <v>177.75</v>
      </c>
      <c r="H69" s="28" t="s">
        <v>49</v>
      </c>
      <c r="I69" s="7">
        <v>40</v>
      </c>
    </row>
    <row r="70" spans="1:9" x14ac:dyDescent="0.25">
      <c r="A70" s="52"/>
      <c r="B70" s="19" t="s">
        <v>75</v>
      </c>
      <c r="C70" s="8">
        <v>150</v>
      </c>
      <c r="D70" s="7">
        <v>3.6</v>
      </c>
      <c r="E70" s="7">
        <v>5.4</v>
      </c>
      <c r="F70" s="7">
        <v>36.409999999999997</v>
      </c>
      <c r="G70" s="28">
        <v>208.7</v>
      </c>
      <c r="H70" s="28" t="s">
        <v>74</v>
      </c>
      <c r="I70" s="7">
        <v>15</v>
      </c>
    </row>
    <row r="71" spans="1:9" x14ac:dyDescent="0.25">
      <c r="A71" s="52"/>
      <c r="B71" s="32" t="s">
        <v>15</v>
      </c>
      <c r="C71" s="8">
        <v>40</v>
      </c>
      <c r="D71" s="7">
        <v>3.84</v>
      </c>
      <c r="E71" s="7">
        <v>0.48</v>
      </c>
      <c r="F71" s="7">
        <v>22.08</v>
      </c>
      <c r="G71" s="28">
        <v>120.8</v>
      </c>
      <c r="H71" s="28" t="s">
        <v>14</v>
      </c>
      <c r="I71" s="7">
        <v>4</v>
      </c>
    </row>
    <row r="72" spans="1:9" x14ac:dyDescent="0.25">
      <c r="A72" s="52"/>
      <c r="B72" s="32" t="s">
        <v>54</v>
      </c>
      <c r="C72" s="8">
        <v>200</v>
      </c>
      <c r="D72" s="7">
        <v>0.5</v>
      </c>
      <c r="E72" s="7">
        <v>0</v>
      </c>
      <c r="F72" s="7">
        <v>19.8</v>
      </c>
      <c r="G72" s="28">
        <v>81</v>
      </c>
      <c r="H72" s="28" t="s">
        <v>53</v>
      </c>
      <c r="I72" s="7">
        <v>12</v>
      </c>
    </row>
    <row r="73" spans="1:9" s="4" customFormat="1" x14ac:dyDescent="0.25">
      <c r="A73" s="53" t="s">
        <v>26</v>
      </c>
      <c r="B73" s="53"/>
      <c r="C73" s="29">
        <f t="shared" ref="C73:I73" si="7">SUM(C67:C72)</f>
        <v>720</v>
      </c>
      <c r="D73" s="30">
        <f t="shared" si="7"/>
        <v>28.400000000000002</v>
      </c>
      <c r="E73" s="30">
        <f t="shared" si="7"/>
        <v>23.81</v>
      </c>
      <c r="F73" s="30">
        <f t="shared" si="7"/>
        <v>149.43</v>
      </c>
      <c r="G73" s="30">
        <f t="shared" si="7"/>
        <v>780.88999999999987</v>
      </c>
      <c r="H73" s="30">
        <f t="shared" si="7"/>
        <v>0</v>
      </c>
      <c r="I73" s="17">
        <f t="shared" si="7"/>
        <v>110</v>
      </c>
    </row>
    <row r="74" spans="1:9" s="4" customFormat="1" x14ac:dyDescent="0.25">
      <c r="A74" s="52" t="s">
        <v>27</v>
      </c>
      <c r="B74" s="52"/>
      <c r="C74" s="28">
        <f t="shared" ref="C74:I74" si="8">C66+C73</f>
        <v>1260</v>
      </c>
      <c r="D74" s="28">
        <f t="shared" si="8"/>
        <v>56.790000000000006</v>
      </c>
      <c r="E74" s="28">
        <f t="shared" si="8"/>
        <v>61.86</v>
      </c>
      <c r="F74" s="28">
        <f t="shared" si="8"/>
        <v>253.84</v>
      </c>
      <c r="G74" s="28">
        <f t="shared" si="8"/>
        <v>1513.58</v>
      </c>
      <c r="H74" s="28">
        <f t="shared" si="8"/>
        <v>9</v>
      </c>
      <c r="I74" s="7">
        <f t="shared" si="8"/>
        <v>188</v>
      </c>
    </row>
    <row r="75" spans="1:9" s="4" customFormat="1" x14ac:dyDescent="0.25">
      <c r="A75" s="28" t="s">
        <v>55</v>
      </c>
      <c r="B75" s="28"/>
      <c r="C75" s="28"/>
      <c r="D75" s="28"/>
      <c r="E75" s="28"/>
      <c r="F75" s="28"/>
      <c r="G75" s="28"/>
      <c r="H75" s="28"/>
      <c r="I75" s="7"/>
    </row>
    <row r="76" spans="1:9" x14ac:dyDescent="0.25">
      <c r="A76" s="52" t="s">
        <v>11</v>
      </c>
      <c r="B76" s="32" t="s">
        <v>57</v>
      </c>
      <c r="C76" s="8">
        <v>150</v>
      </c>
      <c r="D76" s="7">
        <v>13.12</v>
      </c>
      <c r="E76" s="7">
        <v>17.25</v>
      </c>
      <c r="F76" s="7">
        <v>23.89</v>
      </c>
      <c r="G76" s="28">
        <v>292.45</v>
      </c>
      <c r="H76" s="28" t="s">
        <v>56</v>
      </c>
      <c r="I76" s="7">
        <v>40</v>
      </c>
    </row>
    <row r="77" spans="1:9" x14ac:dyDescent="0.25">
      <c r="A77" s="52"/>
      <c r="B77" s="32" t="s">
        <v>15</v>
      </c>
      <c r="C77" s="8">
        <v>40</v>
      </c>
      <c r="D77" s="7">
        <v>3.84</v>
      </c>
      <c r="E77" s="7">
        <v>0.48</v>
      </c>
      <c r="F77" s="7">
        <v>22.08</v>
      </c>
      <c r="G77" s="28">
        <v>120.8</v>
      </c>
      <c r="H77" s="28" t="s">
        <v>14</v>
      </c>
      <c r="I77" s="7">
        <v>4</v>
      </c>
    </row>
    <row r="78" spans="1:9" x14ac:dyDescent="0.25">
      <c r="A78" s="52"/>
      <c r="B78" s="32" t="s">
        <v>32</v>
      </c>
      <c r="C78" s="8">
        <v>10</v>
      </c>
      <c r="D78" s="7">
        <v>2.82</v>
      </c>
      <c r="E78" s="7">
        <v>3.65</v>
      </c>
      <c r="F78" s="7">
        <v>0.23</v>
      </c>
      <c r="G78" s="28">
        <v>49.4</v>
      </c>
      <c r="H78" s="28" t="s">
        <v>31</v>
      </c>
      <c r="I78" s="7">
        <v>12</v>
      </c>
    </row>
    <row r="79" spans="1:9" x14ac:dyDescent="0.25">
      <c r="A79" s="52"/>
      <c r="B79" s="32" t="s">
        <v>59</v>
      </c>
      <c r="C79" s="8">
        <v>200</v>
      </c>
      <c r="D79" s="7">
        <v>0.6</v>
      </c>
      <c r="E79" s="7">
        <v>0.2</v>
      </c>
      <c r="F79" s="7">
        <v>15.2</v>
      </c>
      <c r="G79" s="28">
        <v>65.3</v>
      </c>
      <c r="H79" s="28" t="s">
        <v>58</v>
      </c>
      <c r="I79" s="7">
        <v>12</v>
      </c>
    </row>
    <row r="80" spans="1:9" x14ac:dyDescent="0.25">
      <c r="A80" s="52"/>
      <c r="B80" s="32" t="s">
        <v>18</v>
      </c>
      <c r="C80" s="8">
        <v>100</v>
      </c>
      <c r="D80" s="7">
        <v>0.38</v>
      </c>
      <c r="E80" s="7">
        <v>0.38</v>
      </c>
      <c r="F80" s="7">
        <v>21.77</v>
      </c>
      <c r="G80" s="28">
        <v>44.38</v>
      </c>
      <c r="H80" s="28" t="s">
        <v>14</v>
      </c>
      <c r="I80" s="7">
        <v>35</v>
      </c>
    </row>
    <row r="81" spans="1:9" s="4" customFormat="1" x14ac:dyDescent="0.25">
      <c r="A81" s="53" t="s">
        <v>19</v>
      </c>
      <c r="B81" s="53"/>
      <c r="C81" s="30">
        <f>SUM(C76:C80)</f>
        <v>500</v>
      </c>
      <c r="D81" s="30">
        <f t="shared" ref="D81:I81" si="9">SUM(D76:D80)</f>
        <v>20.76</v>
      </c>
      <c r="E81" s="30">
        <f t="shared" si="9"/>
        <v>21.959999999999997</v>
      </c>
      <c r="F81" s="30">
        <f t="shared" si="9"/>
        <v>83.169999999999987</v>
      </c>
      <c r="G81" s="30">
        <f t="shared" si="9"/>
        <v>572.32999999999993</v>
      </c>
      <c r="H81" s="30">
        <f t="shared" si="9"/>
        <v>0</v>
      </c>
      <c r="I81" s="17">
        <f t="shared" si="9"/>
        <v>103</v>
      </c>
    </row>
    <row r="82" spans="1:9" s="4" customFormat="1" x14ac:dyDescent="0.25">
      <c r="A82" s="28"/>
      <c r="B82" s="28" t="s">
        <v>106</v>
      </c>
      <c r="C82" s="28">
        <v>60</v>
      </c>
      <c r="D82" s="28">
        <v>0.67</v>
      </c>
      <c r="E82" s="28">
        <v>0.15</v>
      </c>
      <c r="F82" s="28">
        <v>2.25</v>
      </c>
      <c r="G82" s="28">
        <v>12.83</v>
      </c>
      <c r="H82" s="28">
        <v>4</v>
      </c>
      <c r="I82" s="7">
        <v>15</v>
      </c>
    </row>
    <row r="83" spans="1:9" x14ac:dyDescent="0.25">
      <c r="A83" s="52" t="s">
        <v>20</v>
      </c>
      <c r="B83" s="32" t="s">
        <v>22</v>
      </c>
      <c r="C83" s="8">
        <v>200</v>
      </c>
      <c r="D83" s="7">
        <f>5.93/230*200</f>
        <v>5.1565217391304348</v>
      </c>
      <c r="E83" s="7">
        <f>7.8/230*200</f>
        <v>6.7826086956521747</v>
      </c>
      <c r="F83" s="7">
        <f>32.78/230*200</f>
        <v>28.504347826086956</v>
      </c>
      <c r="G83" s="28">
        <f>206.54/230*200</f>
        <v>179.6</v>
      </c>
      <c r="H83" s="28" t="s">
        <v>21</v>
      </c>
      <c r="I83" s="7">
        <v>40</v>
      </c>
    </row>
    <row r="84" spans="1:9" x14ac:dyDescent="0.25">
      <c r="A84" s="52"/>
      <c r="B84" s="32" t="s">
        <v>23</v>
      </c>
      <c r="C84" s="8">
        <v>40</v>
      </c>
      <c r="D84" s="7">
        <v>3.04</v>
      </c>
      <c r="E84" s="7">
        <v>0.76</v>
      </c>
      <c r="F84" s="7">
        <v>14.16</v>
      </c>
      <c r="G84" s="28">
        <v>73.2</v>
      </c>
      <c r="H84" s="28" t="s">
        <v>14</v>
      </c>
      <c r="I84" s="7">
        <v>4</v>
      </c>
    </row>
    <row r="85" spans="1:9" x14ac:dyDescent="0.25">
      <c r="A85" s="52"/>
      <c r="B85" s="32" t="s">
        <v>25</v>
      </c>
      <c r="C85" s="8">
        <v>160</v>
      </c>
      <c r="D85" s="7">
        <v>25.93</v>
      </c>
      <c r="E85" s="7">
        <v>17.2</v>
      </c>
      <c r="F85" s="7">
        <v>37.24</v>
      </c>
      <c r="G85" s="28">
        <v>488.87</v>
      </c>
      <c r="H85" s="28" t="s">
        <v>24</v>
      </c>
      <c r="I85" s="7">
        <v>64</v>
      </c>
    </row>
    <row r="86" spans="1:9" x14ac:dyDescent="0.25">
      <c r="A86" s="52"/>
      <c r="B86" s="32" t="s">
        <v>15</v>
      </c>
      <c r="C86" s="8">
        <v>40</v>
      </c>
      <c r="D86" s="7">
        <v>3.84</v>
      </c>
      <c r="E86" s="7">
        <v>0.48</v>
      </c>
      <c r="F86" s="7">
        <v>22.08</v>
      </c>
      <c r="G86" s="28">
        <v>120.8</v>
      </c>
      <c r="H86" s="28" t="s">
        <v>14</v>
      </c>
      <c r="I86" s="7">
        <v>4</v>
      </c>
    </row>
    <row r="87" spans="1:9" x14ac:dyDescent="0.25">
      <c r="A87" s="52"/>
      <c r="B87" s="32" t="s">
        <v>17</v>
      </c>
      <c r="C87" s="8">
        <v>200</v>
      </c>
      <c r="D87" s="7">
        <v>0.2</v>
      </c>
      <c r="E87" s="7">
        <v>0</v>
      </c>
      <c r="F87" s="7">
        <v>10.5</v>
      </c>
      <c r="G87" s="28">
        <v>38.799999999999997</v>
      </c>
      <c r="H87" s="28" t="s">
        <v>16</v>
      </c>
      <c r="I87" s="7">
        <v>10</v>
      </c>
    </row>
    <row r="88" spans="1:9" s="4" customFormat="1" x14ac:dyDescent="0.25">
      <c r="A88" s="53" t="s">
        <v>26</v>
      </c>
      <c r="B88" s="53"/>
      <c r="C88" s="30">
        <f>SUM(C82:C87)</f>
        <v>700</v>
      </c>
      <c r="D88" s="30">
        <f t="shared" ref="D88:I88" si="10">SUM(D82:D87)</f>
        <v>38.836521739130433</v>
      </c>
      <c r="E88" s="30">
        <f t="shared" si="10"/>
        <v>25.372608695652175</v>
      </c>
      <c r="F88" s="30">
        <f t="shared" si="10"/>
        <v>114.73434782608696</v>
      </c>
      <c r="G88" s="30">
        <f t="shared" si="10"/>
        <v>914.09999999999991</v>
      </c>
      <c r="H88" s="30">
        <f t="shared" si="10"/>
        <v>4</v>
      </c>
      <c r="I88" s="17">
        <f t="shared" si="10"/>
        <v>137</v>
      </c>
    </row>
    <row r="89" spans="1:9" s="4" customFormat="1" x14ac:dyDescent="0.25">
      <c r="A89" s="52" t="s">
        <v>27</v>
      </c>
      <c r="B89" s="52"/>
      <c r="C89" s="28">
        <f>C81+C88</f>
        <v>1200</v>
      </c>
      <c r="D89" s="28">
        <f t="shared" ref="D89:I89" si="11">D81+D88</f>
        <v>59.596521739130438</v>
      </c>
      <c r="E89" s="28">
        <f t="shared" si="11"/>
        <v>47.332608695652169</v>
      </c>
      <c r="F89" s="28">
        <f t="shared" si="11"/>
        <v>197.90434782608696</v>
      </c>
      <c r="G89" s="28">
        <f t="shared" si="11"/>
        <v>1486.4299999999998</v>
      </c>
      <c r="H89" s="28">
        <f t="shared" si="11"/>
        <v>4</v>
      </c>
      <c r="I89" s="7">
        <f t="shared" si="11"/>
        <v>240</v>
      </c>
    </row>
    <row r="90" spans="1:9" s="4" customFormat="1" x14ac:dyDescent="0.25">
      <c r="A90" s="28" t="s">
        <v>60</v>
      </c>
      <c r="B90" s="28"/>
      <c r="C90" s="28"/>
      <c r="D90" s="28"/>
      <c r="E90" s="28"/>
      <c r="F90" s="28"/>
      <c r="G90" s="28"/>
      <c r="H90" s="28"/>
      <c r="I90" s="7"/>
    </row>
    <row r="91" spans="1:9" x14ac:dyDescent="0.25">
      <c r="A91" s="52" t="s">
        <v>11</v>
      </c>
      <c r="B91" s="28" t="s">
        <v>101</v>
      </c>
      <c r="C91" s="28">
        <v>90</v>
      </c>
      <c r="D91" s="28">
        <v>28.95</v>
      </c>
      <c r="E91" s="28">
        <v>5.0999999999999996</v>
      </c>
      <c r="F91" s="28">
        <v>1.05</v>
      </c>
      <c r="G91" s="28">
        <v>139.35</v>
      </c>
      <c r="H91" s="28">
        <v>126</v>
      </c>
      <c r="I91" s="7">
        <v>55</v>
      </c>
    </row>
    <row r="92" spans="1:9" x14ac:dyDescent="0.25">
      <c r="A92" s="52"/>
      <c r="B92" s="32" t="s">
        <v>44</v>
      </c>
      <c r="C92" s="8">
        <v>170</v>
      </c>
      <c r="D92" s="7">
        <v>6</v>
      </c>
      <c r="E92" s="7">
        <v>11.34</v>
      </c>
      <c r="F92" s="7">
        <v>54.06</v>
      </c>
      <c r="G92" s="28">
        <v>313.94</v>
      </c>
      <c r="H92" s="8">
        <v>59</v>
      </c>
      <c r="I92" s="7">
        <v>14</v>
      </c>
    </row>
    <row r="93" spans="1:9" x14ac:dyDescent="0.25">
      <c r="A93" s="52"/>
      <c r="B93" s="32" t="s">
        <v>15</v>
      </c>
      <c r="C93" s="8">
        <v>40</v>
      </c>
      <c r="D93" s="7">
        <v>3.84</v>
      </c>
      <c r="E93" s="7">
        <v>0.48</v>
      </c>
      <c r="F93" s="7">
        <v>22.08</v>
      </c>
      <c r="G93" s="28">
        <v>120.8</v>
      </c>
      <c r="H93" s="28" t="s">
        <v>14</v>
      </c>
      <c r="I93" s="7">
        <v>4</v>
      </c>
    </row>
    <row r="94" spans="1:9" x14ac:dyDescent="0.25">
      <c r="A94" s="52"/>
      <c r="B94" s="32" t="s">
        <v>17</v>
      </c>
      <c r="C94" s="8">
        <v>200</v>
      </c>
      <c r="D94" s="7">
        <v>0.2</v>
      </c>
      <c r="E94" s="7">
        <v>0</v>
      </c>
      <c r="F94" s="7">
        <v>10.5</v>
      </c>
      <c r="G94" s="28">
        <v>38.799999999999997</v>
      </c>
      <c r="H94" s="8">
        <v>143</v>
      </c>
      <c r="I94" s="7">
        <v>10</v>
      </c>
    </row>
    <row r="95" spans="1:9" s="4" customFormat="1" x14ac:dyDescent="0.25">
      <c r="A95" s="53" t="s">
        <v>19</v>
      </c>
      <c r="B95" s="53"/>
      <c r="C95" s="30">
        <f t="shared" ref="C95:I95" si="12">SUM(C91:C94)</f>
        <v>500</v>
      </c>
      <c r="D95" s="30">
        <f t="shared" si="12"/>
        <v>38.990000000000009</v>
      </c>
      <c r="E95" s="30">
        <f t="shared" si="12"/>
        <v>16.919999999999998</v>
      </c>
      <c r="F95" s="30">
        <f t="shared" si="12"/>
        <v>87.69</v>
      </c>
      <c r="G95" s="30">
        <f t="shared" si="12"/>
        <v>612.88999999999987</v>
      </c>
      <c r="H95" s="30">
        <f t="shared" si="12"/>
        <v>328</v>
      </c>
      <c r="I95" s="17">
        <f t="shared" si="12"/>
        <v>83</v>
      </c>
    </row>
    <row r="96" spans="1:9" ht="26.4" x14ac:dyDescent="0.25">
      <c r="A96" s="52" t="s">
        <v>20</v>
      </c>
      <c r="B96" s="32" t="s">
        <v>67</v>
      </c>
      <c r="C96" s="8">
        <v>180</v>
      </c>
      <c r="D96" s="7">
        <v>1.3</v>
      </c>
      <c r="E96" s="7">
        <v>3.64</v>
      </c>
      <c r="F96" s="7">
        <v>8.76</v>
      </c>
      <c r="G96" s="28">
        <v>231.96</v>
      </c>
      <c r="H96" s="28" t="s">
        <v>66</v>
      </c>
      <c r="I96" s="7">
        <v>40</v>
      </c>
    </row>
    <row r="97" spans="1:9" x14ac:dyDescent="0.25">
      <c r="A97" s="52"/>
      <c r="B97" s="32" t="s">
        <v>23</v>
      </c>
      <c r="C97" s="8">
        <v>40</v>
      </c>
      <c r="D97" s="7">
        <v>3.04</v>
      </c>
      <c r="E97" s="7">
        <v>0.76</v>
      </c>
      <c r="F97" s="7">
        <v>14.16</v>
      </c>
      <c r="G97" s="28">
        <v>73.2</v>
      </c>
      <c r="H97" s="28" t="s">
        <v>14</v>
      </c>
      <c r="I97" s="7">
        <v>4</v>
      </c>
    </row>
    <row r="98" spans="1:9" x14ac:dyDescent="0.25">
      <c r="A98" s="52"/>
      <c r="B98" s="32" t="s">
        <v>43</v>
      </c>
      <c r="C98" s="8">
        <v>90</v>
      </c>
      <c r="D98" s="7">
        <v>17.28</v>
      </c>
      <c r="E98" s="7">
        <v>20.16</v>
      </c>
      <c r="F98" s="7">
        <v>15.72</v>
      </c>
      <c r="G98" s="28">
        <v>188.52</v>
      </c>
      <c r="H98" s="28" t="s">
        <v>42</v>
      </c>
      <c r="I98" s="7">
        <v>40</v>
      </c>
    </row>
    <row r="99" spans="1:9" x14ac:dyDescent="0.25">
      <c r="A99" s="52"/>
      <c r="B99" s="32" t="s">
        <v>52</v>
      </c>
      <c r="C99" s="8">
        <v>150</v>
      </c>
      <c r="D99" s="7">
        <v>8.1999999999999993</v>
      </c>
      <c r="E99" s="7">
        <v>6.9</v>
      </c>
      <c r="F99" s="7">
        <v>35.9</v>
      </c>
      <c r="G99" s="28">
        <v>238.91</v>
      </c>
      <c r="H99" s="28" t="s">
        <v>51</v>
      </c>
      <c r="I99" s="7">
        <v>15</v>
      </c>
    </row>
    <row r="100" spans="1:9" x14ac:dyDescent="0.25">
      <c r="A100" s="52"/>
      <c r="B100" s="32" t="s">
        <v>15</v>
      </c>
      <c r="C100" s="8">
        <v>40</v>
      </c>
      <c r="D100" s="7">
        <v>3.84</v>
      </c>
      <c r="E100" s="7">
        <v>0.48</v>
      </c>
      <c r="F100" s="7">
        <v>22.08</v>
      </c>
      <c r="G100" s="28">
        <v>120.8</v>
      </c>
      <c r="H100" s="28" t="s">
        <v>14</v>
      </c>
      <c r="I100" s="7">
        <v>4</v>
      </c>
    </row>
    <row r="101" spans="1:9" x14ac:dyDescent="0.25">
      <c r="A101" s="52"/>
      <c r="B101" s="32" t="s">
        <v>59</v>
      </c>
      <c r="C101" s="8">
        <v>200</v>
      </c>
      <c r="D101" s="7">
        <v>0.6</v>
      </c>
      <c r="E101" s="7">
        <v>0.2</v>
      </c>
      <c r="F101" s="7">
        <v>15.2</v>
      </c>
      <c r="G101" s="28">
        <v>65.3</v>
      </c>
      <c r="H101" s="28" t="s">
        <v>58</v>
      </c>
      <c r="I101" s="7">
        <v>12</v>
      </c>
    </row>
    <row r="102" spans="1:9" s="4" customFormat="1" x14ac:dyDescent="0.25">
      <c r="A102" s="53" t="s">
        <v>26</v>
      </c>
      <c r="B102" s="53"/>
      <c r="C102" s="29">
        <f>SUM(C96:C101)</f>
        <v>700</v>
      </c>
      <c r="D102" s="30">
        <f t="shared" ref="D102:I102" si="13">SUM(D96:D101)</f>
        <v>34.26</v>
      </c>
      <c r="E102" s="30">
        <f t="shared" si="13"/>
        <v>32.14</v>
      </c>
      <c r="F102" s="30">
        <f t="shared" si="13"/>
        <v>111.82</v>
      </c>
      <c r="G102" s="30">
        <f t="shared" si="13"/>
        <v>918.68999999999994</v>
      </c>
      <c r="H102" s="30">
        <f t="shared" si="13"/>
        <v>0</v>
      </c>
      <c r="I102" s="17">
        <f t="shared" si="13"/>
        <v>115</v>
      </c>
    </row>
    <row r="103" spans="1:9" s="4" customFormat="1" x14ac:dyDescent="0.25">
      <c r="A103" s="52" t="s">
        <v>27</v>
      </c>
      <c r="B103" s="52"/>
      <c r="C103" s="28">
        <f t="shared" ref="C103:I103" si="14">C95+C102</f>
        <v>1200</v>
      </c>
      <c r="D103" s="28">
        <f t="shared" si="14"/>
        <v>73.25</v>
      </c>
      <c r="E103" s="28">
        <f t="shared" si="14"/>
        <v>49.06</v>
      </c>
      <c r="F103" s="28">
        <f t="shared" si="14"/>
        <v>199.51</v>
      </c>
      <c r="G103" s="28">
        <f t="shared" si="14"/>
        <v>1531.58</v>
      </c>
      <c r="H103" s="28">
        <f t="shared" si="14"/>
        <v>328</v>
      </c>
      <c r="I103" s="7">
        <f t="shared" si="14"/>
        <v>198</v>
      </c>
    </row>
    <row r="104" spans="1:9" s="4" customFormat="1" x14ac:dyDescent="0.25">
      <c r="A104" s="28" t="s">
        <v>68</v>
      </c>
      <c r="B104" s="28"/>
      <c r="C104" s="28"/>
      <c r="D104" s="28"/>
      <c r="E104" s="28"/>
      <c r="F104" s="28"/>
      <c r="G104" s="28"/>
      <c r="H104" s="28"/>
      <c r="I104" s="7"/>
    </row>
    <row r="105" spans="1:9" x14ac:dyDescent="0.25">
      <c r="A105" s="52" t="s">
        <v>11</v>
      </c>
      <c r="B105" s="32" t="s">
        <v>30</v>
      </c>
      <c r="C105" s="8">
        <v>200</v>
      </c>
      <c r="D105" s="7">
        <v>14.06</v>
      </c>
      <c r="E105" s="7">
        <v>11.78</v>
      </c>
      <c r="F105" s="7">
        <v>30.96</v>
      </c>
      <c r="G105" s="28">
        <v>207.16</v>
      </c>
      <c r="H105" s="28" t="s">
        <v>29</v>
      </c>
      <c r="I105" s="7">
        <v>40</v>
      </c>
    </row>
    <row r="106" spans="1:9" x14ac:dyDescent="0.25">
      <c r="A106" s="52"/>
      <c r="B106" s="32" t="s">
        <v>15</v>
      </c>
      <c r="C106" s="8">
        <v>40</v>
      </c>
      <c r="D106" s="7">
        <v>3.84</v>
      </c>
      <c r="E106" s="7">
        <v>0.48</v>
      </c>
      <c r="F106" s="7">
        <v>22.08</v>
      </c>
      <c r="G106" s="28">
        <v>120.8</v>
      </c>
      <c r="H106" s="28" t="s">
        <v>14</v>
      </c>
      <c r="I106" s="7">
        <v>4</v>
      </c>
    </row>
    <row r="107" spans="1:9" x14ac:dyDescent="0.25">
      <c r="A107" s="52"/>
      <c r="B107" s="32" t="s">
        <v>32</v>
      </c>
      <c r="C107" s="8">
        <v>10</v>
      </c>
      <c r="D107" s="7">
        <v>2.82</v>
      </c>
      <c r="E107" s="7">
        <v>3.65</v>
      </c>
      <c r="F107" s="7">
        <v>0.23</v>
      </c>
      <c r="G107" s="28">
        <v>49.4</v>
      </c>
      <c r="H107" s="28" t="s">
        <v>31</v>
      </c>
      <c r="I107" s="7">
        <v>12</v>
      </c>
    </row>
    <row r="108" spans="1:9" x14ac:dyDescent="0.25">
      <c r="A108" s="52"/>
      <c r="B108" s="32" t="s">
        <v>34</v>
      </c>
      <c r="C108" s="8">
        <v>50</v>
      </c>
      <c r="D108" s="7">
        <v>3.85</v>
      </c>
      <c r="E108" s="7">
        <v>4.55</v>
      </c>
      <c r="F108" s="7">
        <v>35.450000000000003</v>
      </c>
      <c r="G108" s="28">
        <v>198</v>
      </c>
      <c r="H108" s="28" t="s">
        <v>33</v>
      </c>
      <c r="I108" s="7">
        <v>20</v>
      </c>
    </row>
    <row r="109" spans="1:9" x14ac:dyDescent="0.25">
      <c r="A109" s="52"/>
      <c r="B109" s="32" t="s">
        <v>59</v>
      </c>
      <c r="C109" s="8">
        <v>200</v>
      </c>
      <c r="D109" s="7">
        <v>0.6</v>
      </c>
      <c r="E109" s="7">
        <v>0.2</v>
      </c>
      <c r="F109" s="7">
        <v>15.2</v>
      </c>
      <c r="G109" s="28">
        <v>65.3</v>
      </c>
      <c r="H109" s="28" t="s">
        <v>58</v>
      </c>
      <c r="I109" s="7">
        <v>12</v>
      </c>
    </row>
    <row r="110" spans="1:9" s="4" customFormat="1" x14ac:dyDescent="0.25">
      <c r="A110" s="53" t="s">
        <v>19</v>
      </c>
      <c r="B110" s="53"/>
      <c r="C110" s="30">
        <f>SUM(C105:C109)</f>
        <v>500</v>
      </c>
      <c r="D110" s="30">
        <f t="shared" ref="D110:I110" si="15">SUM(D105:D109)</f>
        <v>25.17</v>
      </c>
      <c r="E110" s="30">
        <f t="shared" si="15"/>
        <v>20.66</v>
      </c>
      <c r="F110" s="30">
        <f t="shared" si="15"/>
        <v>103.92</v>
      </c>
      <c r="G110" s="30">
        <f t="shared" si="15"/>
        <v>640.65999999999985</v>
      </c>
      <c r="H110" s="30">
        <f t="shared" si="15"/>
        <v>0</v>
      </c>
      <c r="I110" s="17">
        <f t="shared" si="15"/>
        <v>88</v>
      </c>
    </row>
    <row r="111" spans="1:9" ht="26.4" x14ac:dyDescent="0.25">
      <c r="A111" s="52" t="s">
        <v>20</v>
      </c>
      <c r="B111" s="32" t="s">
        <v>70</v>
      </c>
      <c r="C111" s="8">
        <v>230</v>
      </c>
      <c r="D111" s="7">
        <v>21.11</v>
      </c>
      <c r="E111" s="7">
        <v>36.270000000000003</v>
      </c>
      <c r="F111" s="7">
        <v>59.91</v>
      </c>
      <c r="G111" s="28">
        <v>577.12</v>
      </c>
      <c r="H111" s="28" t="s">
        <v>69</v>
      </c>
      <c r="I111" s="7">
        <v>35</v>
      </c>
    </row>
    <row r="112" spans="1:9" x14ac:dyDescent="0.25">
      <c r="A112" s="52"/>
      <c r="B112" s="32" t="s">
        <v>23</v>
      </c>
      <c r="C112" s="8">
        <v>40</v>
      </c>
      <c r="D112" s="7">
        <v>3.04</v>
      </c>
      <c r="E112" s="7">
        <v>0.76</v>
      </c>
      <c r="F112" s="7">
        <v>14.16</v>
      </c>
      <c r="G112" s="28">
        <v>73.2</v>
      </c>
      <c r="H112" s="28" t="s">
        <v>14</v>
      </c>
      <c r="I112" s="7">
        <v>4</v>
      </c>
    </row>
    <row r="113" spans="1:9" x14ac:dyDescent="0.25">
      <c r="A113" s="52"/>
      <c r="B113" s="32" t="s">
        <v>72</v>
      </c>
      <c r="C113" s="8">
        <v>190</v>
      </c>
      <c r="D113" s="7">
        <v>10.01</v>
      </c>
      <c r="E113" s="7">
        <v>9.1199999999999992</v>
      </c>
      <c r="F113" s="7">
        <v>36.229999999999997</v>
      </c>
      <c r="G113" s="28">
        <v>266.76</v>
      </c>
      <c r="H113" s="28" t="s">
        <v>71</v>
      </c>
      <c r="I113" s="7">
        <v>45</v>
      </c>
    </row>
    <row r="114" spans="1:9" x14ac:dyDescent="0.25">
      <c r="A114" s="52"/>
      <c r="B114" s="32" t="s">
        <v>15</v>
      </c>
      <c r="C114" s="8">
        <v>40</v>
      </c>
      <c r="D114" s="7">
        <v>3.84</v>
      </c>
      <c r="E114" s="7">
        <v>0.48</v>
      </c>
      <c r="F114" s="7">
        <v>22.08</v>
      </c>
      <c r="G114" s="28">
        <v>120.8</v>
      </c>
      <c r="H114" s="28" t="s">
        <v>14</v>
      </c>
      <c r="I114" s="7">
        <v>4</v>
      </c>
    </row>
    <row r="115" spans="1:9" x14ac:dyDescent="0.25">
      <c r="A115" s="52"/>
      <c r="B115" s="32" t="s">
        <v>54</v>
      </c>
      <c r="C115" s="8">
        <v>200</v>
      </c>
      <c r="D115" s="7">
        <v>0.5</v>
      </c>
      <c r="E115" s="7">
        <v>0</v>
      </c>
      <c r="F115" s="7">
        <v>19.8</v>
      </c>
      <c r="G115" s="28">
        <v>81</v>
      </c>
      <c r="H115" s="28" t="s">
        <v>53</v>
      </c>
      <c r="I115" s="7">
        <v>12</v>
      </c>
    </row>
    <row r="116" spans="1:9" s="4" customFormat="1" x14ac:dyDescent="0.25">
      <c r="A116" s="53" t="s">
        <v>26</v>
      </c>
      <c r="B116" s="53"/>
      <c r="C116" s="30">
        <f>SUM(C111:C115)</f>
        <v>700</v>
      </c>
      <c r="D116" s="30">
        <f t="shared" ref="D116:I116" si="16">SUM(D111:D115)</f>
        <v>38.5</v>
      </c>
      <c r="E116" s="30">
        <f t="shared" si="16"/>
        <v>46.629999999999995</v>
      </c>
      <c r="F116" s="30">
        <f t="shared" si="16"/>
        <v>152.18</v>
      </c>
      <c r="G116" s="30">
        <f t="shared" si="16"/>
        <v>1118.8800000000001</v>
      </c>
      <c r="H116" s="30">
        <f t="shared" si="16"/>
        <v>0</v>
      </c>
      <c r="I116" s="17">
        <f t="shared" si="16"/>
        <v>100</v>
      </c>
    </row>
    <row r="117" spans="1:9" s="4" customFormat="1" x14ac:dyDescent="0.25">
      <c r="A117" s="52" t="s">
        <v>27</v>
      </c>
      <c r="B117" s="52"/>
      <c r="C117" s="28">
        <f>C110+C116</f>
        <v>1200</v>
      </c>
      <c r="D117" s="28">
        <f t="shared" ref="D117:I117" si="17">D110+D116</f>
        <v>63.67</v>
      </c>
      <c r="E117" s="28">
        <f t="shared" si="17"/>
        <v>67.289999999999992</v>
      </c>
      <c r="F117" s="28">
        <f t="shared" si="17"/>
        <v>256.10000000000002</v>
      </c>
      <c r="G117" s="28">
        <f t="shared" si="17"/>
        <v>1759.54</v>
      </c>
      <c r="H117" s="28">
        <f t="shared" si="17"/>
        <v>0</v>
      </c>
      <c r="I117" s="28">
        <f t="shared" si="17"/>
        <v>188</v>
      </c>
    </row>
    <row r="118" spans="1:9" s="4" customFormat="1" x14ac:dyDescent="0.25">
      <c r="A118" s="28" t="s">
        <v>73</v>
      </c>
      <c r="B118" s="28"/>
      <c r="C118" s="28"/>
      <c r="D118" s="28"/>
      <c r="E118" s="28"/>
      <c r="F118" s="28"/>
      <c r="G118" s="28"/>
      <c r="H118" s="28"/>
      <c r="I118" s="7"/>
    </row>
    <row r="119" spans="1:9" s="4" customFormat="1" x14ac:dyDescent="0.25">
      <c r="A119" s="54" t="s">
        <v>11</v>
      </c>
      <c r="B119" s="19" t="s">
        <v>103</v>
      </c>
      <c r="C119" s="8">
        <v>200</v>
      </c>
      <c r="D119" s="7">
        <v>15.1</v>
      </c>
      <c r="E119" s="7">
        <v>21.16</v>
      </c>
      <c r="F119" s="7">
        <v>39.94</v>
      </c>
      <c r="G119" s="28">
        <v>183.02</v>
      </c>
      <c r="H119" s="28" t="s">
        <v>61</v>
      </c>
      <c r="I119" s="14">
        <v>40</v>
      </c>
    </row>
    <row r="120" spans="1:9" s="4" customFormat="1" x14ac:dyDescent="0.25">
      <c r="A120" s="55"/>
      <c r="B120" s="32" t="s">
        <v>15</v>
      </c>
      <c r="C120" s="8">
        <v>40</v>
      </c>
      <c r="D120" s="7">
        <v>3.84</v>
      </c>
      <c r="E120" s="7">
        <v>0.48</v>
      </c>
      <c r="F120" s="7">
        <v>22.08</v>
      </c>
      <c r="G120" s="28">
        <v>120.8</v>
      </c>
      <c r="H120" s="28" t="s">
        <v>14</v>
      </c>
      <c r="I120" s="7">
        <v>4</v>
      </c>
    </row>
    <row r="121" spans="1:9" x14ac:dyDescent="0.25">
      <c r="A121" s="55"/>
      <c r="B121" s="32" t="s">
        <v>63</v>
      </c>
      <c r="C121" s="8">
        <v>10</v>
      </c>
      <c r="D121" s="7">
        <v>0.1</v>
      </c>
      <c r="E121" s="7">
        <v>8.1999999999999993</v>
      </c>
      <c r="F121" s="7">
        <v>0.1</v>
      </c>
      <c r="G121" s="28">
        <v>74.8</v>
      </c>
      <c r="H121" s="28" t="s">
        <v>62</v>
      </c>
      <c r="I121" s="7">
        <v>15</v>
      </c>
    </row>
    <row r="122" spans="1:9" x14ac:dyDescent="0.25">
      <c r="A122" s="55"/>
      <c r="B122" s="32" t="s">
        <v>65</v>
      </c>
      <c r="C122" s="8">
        <v>50</v>
      </c>
      <c r="D122" s="7">
        <v>6</v>
      </c>
      <c r="E122" s="7">
        <v>5</v>
      </c>
      <c r="F122" s="7">
        <v>0.38</v>
      </c>
      <c r="G122" s="28">
        <v>70.75</v>
      </c>
      <c r="H122" s="28" t="s">
        <v>64</v>
      </c>
      <c r="I122" s="7">
        <v>20</v>
      </c>
    </row>
    <row r="123" spans="1:9" x14ac:dyDescent="0.25">
      <c r="A123" s="56"/>
      <c r="B123" s="32" t="s">
        <v>17</v>
      </c>
      <c r="C123" s="8">
        <v>200</v>
      </c>
      <c r="D123" s="7">
        <v>0.2</v>
      </c>
      <c r="E123" s="7">
        <v>0</v>
      </c>
      <c r="F123" s="7">
        <v>10.5</v>
      </c>
      <c r="G123" s="28">
        <v>38.799999999999997</v>
      </c>
      <c r="H123" s="28" t="s">
        <v>16</v>
      </c>
      <c r="I123" s="7">
        <v>10</v>
      </c>
    </row>
    <row r="124" spans="1:9" s="4" customFormat="1" x14ac:dyDescent="0.25">
      <c r="A124" s="60" t="s">
        <v>19</v>
      </c>
      <c r="B124" s="61"/>
      <c r="C124" s="30">
        <f>SUM(C119:C123)</f>
        <v>500</v>
      </c>
      <c r="D124" s="30">
        <f t="shared" ref="D124:I124" si="18">SUM(D119:D123)</f>
        <v>25.24</v>
      </c>
      <c r="E124" s="30">
        <f t="shared" si="18"/>
        <v>34.840000000000003</v>
      </c>
      <c r="F124" s="30">
        <f t="shared" si="18"/>
        <v>73</v>
      </c>
      <c r="G124" s="30">
        <f t="shared" si="18"/>
        <v>488.17</v>
      </c>
      <c r="H124" s="30">
        <f t="shared" si="18"/>
        <v>0</v>
      </c>
      <c r="I124" s="30">
        <f t="shared" si="18"/>
        <v>89</v>
      </c>
    </row>
    <row r="125" spans="1:9" ht="26.4" x14ac:dyDescent="0.25">
      <c r="A125" s="52" t="s">
        <v>20</v>
      </c>
      <c r="B125" s="32" t="s">
        <v>67</v>
      </c>
      <c r="C125" s="8">
        <v>180</v>
      </c>
      <c r="D125" s="7">
        <v>1.3</v>
      </c>
      <c r="E125" s="7">
        <v>3.64</v>
      </c>
      <c r="F125" s="7">
        <v>8.76</v>
      </c>
      <c r="G125" s="28">
        <v>231.96</v>
      </c>
      <c r="H125" s="28" t="s">
        <v>66</v>
      </c>
      <c r="I125" s="7">
        <v>40</v>
      </c>
    </row>
    <row r="126" spans="1:9" x14ac:dyDescent="0.25">
      <c r="A126" s="52"/>
      <c r="B126" s="32" t="s">
        <v>23</v>
      </c>
      <c r="C126" s="8">
        <v>40</v>
      </c>
      <c r="D126" s="7">
        <v>3.04</v>
      </c>
      <c r="E126" s="7">
        <v>0.76</v>
      </c>
      <c r="F126" s="7">
        <v>14.16</v>
      </c>
      <c r="G126" s="28">
        <v>73.2</v>
      </c>
      <c r="H126" s="28" t="s">
        <v>14</v>
      </c>
      <c r="I126" s="7">
        <v>4</v>
      </c>
    </row>
    <row r="127" spans="1:9" x14ac:dyDescent="0.25">
      <c r="A127" s="52"/>
      <c r="B127" s="32" t="s">
        <v>43</v>
      </c>
      <c r="C127" s="8">
        <v>90</v>
      </c>
      <c r="D127" s="7">
        <v>17.28</v>
      </c>
      <c r="E127" s="7">
        <v>20.16</v>
      </c>
      <c r="F127" s="7">
        <v>15.72</v>
      </c>
      <c r="G127" s="28">
        <v>188.52</v>
      </c>
      <c r="H127" s="28" t="s">
        <v>42</v>
      </c>
      <c r="I127" s="7">
        <v>40</v>
      </c>
    </row>
    <row r="128" spans="1:9" x14ac:dyDescent="0.25">
      <c r="A128" s="52"/>
      <c r="B128" s="32" t="s">
        <v>75</v>
      </c>
      <c r="C128" s="8">
        <v>150</v>
      </c>
      <c r="D128" s="7">
        <v>3.6</v>
      </c>
      <c r="E128" s="7">
        <v>5.4</v>
      </c>
      <c r="F128" s="7">
        <v>36.409999999999997</v>
      </c>
      <c r="G128" s="28">
        <v>208.7</v>
      </c>
      <c r="H128" s="28" t="s">
        <v>74</v>
      </c>
      <c r="I128" s="7">
        <v>15</v>
      </c>
    </row>
    <row r="129" spans="1:9" x14ac:dyDescent="0.25">
      <c r="A129" s="52"/>
      <c r="B129" s="32" t="s">
        <v>15</v>
      </c>
      <c r="C129" s="8">
        <v>40</v>
      </c>
      <c r="D129" s="7">
        <v>3.84</v>
      </c>
      <c r="E129" s="7">
        <v>0.48</v>
      </c>
      <c r="F129" s="7">
        <v>22.08</v>
      </c>
      <c r="G129" s="28">
        <v>120.8</v>
      </c>
      <c r="H129" s="28" t="s">
        <v>14</v>
      </c>
      <c r="I129" s="7">
        <v>4</v>
      </c>
    </row>
    <row r="130" spans="1:9" x14ac:dyDescent="0.25">
      <c r="A130" s="52"/>
      <c r="B130" s="32" t="s">
        <v>46</v>
      </c>
      <c r="C130" s="8">
        <v>200</v>
      </c>
      <c r="D130" s="7">
        <v>0.3</v>
      </c>
      <c r="E130" s="7">
        <v>0</v>
      </c>
      <c r="F130" s="7">
        <v>6.7</v>
      </c>
      <c r="G130" s="28">
        <v>27.9</v>
      </c>
      <c r="H130" s="28" t="s">
        <v>45</v>
      </c>
      <c r="I130" s="7">
        <v>12</v>
      </c>
    </row>
    <row r="131" spans="1:9" s="4" customFormat="1" x14ac:dyDescent="0.25">
      <c r="A131" s="53" t="s">
        <v>26</v>
      </c>
      <c r="B131" s="53"/>
      <c r="C131" s="30">
        <f t="shared" ref="C131:I131" si="19">SUM(C125:C130)</f>
        <v>700</v>
      </c>
      <c r="D131" s="30">
        <f t="shared" si="19"/>
        <v>29.360000000000003</v>
      </c>
      <c r="E131" s="30">
        <f t="shared" si="19"/>
        <v>30.44</v>
      </c>
      <c r="F131" s="30">
        <f t="shared" si="19"/>
        <v>103.83</v>
      </c>
      <c r="G131" s="30">
        <f t="shared" si="19"/>
        <v>851.08</v>
      </c>
      <c r="H131" s="30">
        <f t="shared" si="19"/>
        <v>0</v>
      </c>
      <c r="I131" s="17">
        <f t="shared" si="19"/>
        <v>115</v>
      </c>
    </row>
    <row r="132" spans="1:9" s="4" customFormat="1" x14ac:dyDescent="0.25">
      <c r="A132" s="52" t="s">
        <v>27</v>
      </c>
      <c r="B132" s="52"/>
      <c r="C132" s="28">
        <f>C124+C131</f>
        <v>1200</v>
      </c>
      <c r="D132" s="28">
        <f t="shared" ref="D132:I132" si="20">D124+D131</f>
        <v>54.6</v>
      </c>
      <c r="E132" s="28">
        <f t="shared" si="20"/>
        <v>65.28</v>
      </c>
      <c r="F132" s="28">
        <f t="shared" si="20"/>
        <v>176.82999999999998</v>
      </c>
      <c r="G132" s="28">
        <f t="shared" si="20"/>
        <v>1339.25</v>
      </c>
      <c r="H132" s="28">
        <f t="shared" si="20"/>
        <v>0</v>
      </c>
      <c r="I132" s="28">
        <f t="shared" si="20"/>
        <v>204</v>
      </c>
    </row>
    <row r="133" spans="1:9" s="4" customFormat="1" x14ac:dyDescent="0.25">
      <c r="A133" s="28" t="s">
        <v>76</v>
      </c>
      <c r="B133" s="28"/>
      <c r="C133" s="28"/>
      <c r="D133" s="28"/>
      <c r="E133" s="28"/>
      <c r="F133" s="28"/>
      <c r="G133" s="28"/>
      <c r="H133" s="28"/>
      <c r="I133" s="7"/>
    </row>
    <row r="134" spans="1:9" x14ac:dyDescent="0.25">
      <c r="A134" s="55" t="s">
        <v>11</v>
      </c>
      <c r="B134" s="32" t="s">
        <v>77</v>
      </c>
      <c r="C134" s="8">
        <v>260</v>
      </c>
      <c r="D134" s="7">
        <v>35.49</v>
      </c>
      <c r="E134" s="7">
        <v>23.53</v>
      </c>
      <c r="F134" s="7">
        <v>70.959999999999994</v>
      </c>
      <c r="G134" s="28">
        <v>668.98</v>
      </c>
      <c r="H134" s="28" t="s">
        <v>24</v>
      </c>
      <c r="I134" s="7">
        <v>104</v>
      </c>
    </row>
    <row r="135" spans="1:9" x14ac:dyDescent="0.25">
      <c r="A135" s="55"/>
      <c r="B135" s="32" t="s">
        <v>15</v>
      </c>
      <c r="C135" s="8">
        <v>40</v>
      </c>
      <c r="D135" s="7">
        <v>3.84</v>
      </c>
      <c r="E135" s="7">
        <v>0.48</v>
      </c>
      <c r="F135" s="7">
        <v>22.08</v>
      </c>
      <c r="G135" s="28">
        <v>120.8</v>
      </c>
      <c r="H135" s="28" t="s">
        <v>14</v>
      </c>
      <c r="I135" s="7">
        <v>4</v>
      </c>
    </row>
    <row r="136" spans="1:9" x14ac:dyDescent="0.25">
      <c r="A136" s="56"/>
      <c r="B136" s="32" t="s">
        <v>17</v>
      </c>
      <c r="C136" s="8">
        <v>200</v>
      </c>
      <c r="D136" s="7">
        <v>0.2</v>
      </c>
      <c r="E136" s="7">
        <v>0</v>
      </c>
      <c r="F136" s="7">
        <v>10.5</v>
      </c>
      <c r="G136" s="28">
        <v>38.799999999999997</v>
      </c>
      <c r="H136" s="28" t="s">
        <v>16</v>
      </c>
      <c r="I136" s="7">
        <v>10</v>
      </c>
    </row>
    <row r="137" spans="1:9" s="4" customFormat="1" x14ac:dyDescent="0.25">
      <c r="A137" s="53" t="s">
        <v>19</v>
      </c>
      <c r="B137" s="53"/>
      <c r="C137" s="30">
        <f t="shared" ref="C137:I137" si="21">SUM(C134:C136)</f>
        <v>500</v>
      </c>
      <c r="D137" s="30">
        <f t="shared" si="21"/>
        <v>39.53</v>
      </c>
      <c r="E137" s="30">
        <f t="shared" si="21"/>
        <v>24.01</v>
      </c>
      <c r="F137" s="30">
        <f t="shared" si="21"/>
        <v>103.53999999999999</v>
      </c>
      <c r="G137" s="30">
        <f t="shared" si="21"/>
        <v>828.57999999999993</v>
      </c>
      <c r="H137" s="30">
        <f t="shared" si="21"/>
        <v>0</v>
      </c>
      <c r="I137" s="30">
        <f t="shared" si="21"/>
        <v>118</v>
      </c>
    </row>
    <row r="138" spans="1:9" s="4" customFormat="1" x14ac:dyDescent="0.25">
      <c r="A138" s="28"/>
      <c r="B138" s="28" t="s">
        <v>104</v>
      </c>
      <c r="C138" s="28">
        <v>60</v>
      </c>
      <c r="D138" s="28">
        <v>0.97</v>
      </c>
      <c r="E138" s="28">
        <v>6.07</v>
      </c>
      <c r="F138" s="28">
        <v>5.85</v>
      </c>
      <c r="G138" s="28">
        <v>81.53</v>
      </c>
      <c r="H138" s="28">
        <v>9</v>
      </c>
      <c r="I138" s="7">
        <v>10</v>
      </c>
    </row>
    <row r="139" spans="1:9" x14ac:dyDescent="0.25">
      <c r="A139" s="52" t="s">
        <v>20</v>
      </c>
      <c r="B139" s="32" t="s">
        <v>22</v>
      </c>
      <c r="C139" s="8">
        <v>200</v>
      </c>
      <c r="D139" s="7">
        <f>5.93/230*200</f>
        <v>5.1565217391304348</v>
      </c>
      <c r="E139" s="7">
        <f>7.8/230*200</f>
        <v>6.7826086956521747</v>
      </c>
      <c r="F139" s="7">
        <f>32.78/230*200</f>
        <v>28.504347826086956</v>
      </c>
      <c r="G139" s="28">
        <f>206.54/230*200</f>
        <v>179.6</v>
      </c>
      <c r="H139" s="28" t="s">
        <v>21</v>
      </c>
      <c r="I139" s="7">
        <v>40</v>
      </c>
    </row>
    <row r="140" spans="1:9" x14ac:dyDescent="0.25">
      <c r="A140" s="52"/>
      <c r="B140" s="32" t="s">
        <v>23</v>
      </c>
      <c r="C140" s="8">
        <v>40</v>
      </c>
      <c r="D140" s="7">
        <v>3.04</v>
      </c>
      <c r="E140" s="7">
        <v>0.76</v>
      </c>
      <c r="F140" s="7">
        <v>14.16</v>
      </c>
      <c r="G140" s="28">
        <v>73.2</v>
      </c>
      <c r="H140" s="28" t="s">
        <v>14</v>
      </c>
      <c r="I140" s="7">
        <v>4</v>
      </c>
    </row>
    <row r="141" spans="1:9" x14ac:dyDescent="0.25">
      <c r="A141" s="52"/>
      <c r="B141" s="32" t="s">
        <v>72</v>
      </c>
      <c r="C141" s="8">
        <v>170</v>
      </c>
      <c r="D141" s="7">
        <v>10.01</v>
      </c>
      <c r="E141" s="7">
        <v>9.1199999999999992</v>
      </c>
      <c r="F141" s="7">
        <v>36.229999999999997</v>
      </c>
      <c r="G141" s="28">
        <v>266.76</v>
      </c>
      <c r="H141" s="28" t="s">
        <v>71</v>
      </c>
      <c r="I141" s="7">
        <v>41</v>
      </c>
    </row>
    <row r="142" spans="1:9" x14ac:dyDescent="0.25">
      <c r="A142" s="52"/>
      <c r="B142" s="32" t="s">
        <v>15</v>
      </c>
      <c r="C142" s="8">
        <v>40</v>
      </c>
      <c r="D142" s="7">
        <v>3.84</v>
      </c>
      <c r="E142" s="7">
        <v>0.48</v>
      </c>
      <c r="F142" s="7">
        <v>22.08</v>
      </c>
      <c r="G142" s="28">
        <v>120.8</v>
      </c>
      <c r="H142" s="28" t="s">
        <v>14</v>
      </c>
      <c r="I142" s="7">
        <v>4</v>
      </c>
    </row>
    <row r="143" spans="1:9" x14ac:dyDescent="0.25">
      <c r="A143" s="52"/>
      <c r="B143" s="32" t="s">
        <v>17</v>
      </c>
      <c r="C143" s="8">
        <v>200</v>
      </c>
      <c r="D143" s="7">
        <v>0.2</v>
      </c>
      <c r="E143" s="7">
        <v>0</v>
      </c>
      <c r="F143" s="7">
        <v>10.5</v>
      </c>
      <c r="G143" s="28">
        <v>38.799999999999997</v>
      </c>
      <c r="H143" s="28" t="s">
        <v>16</v>
      </c>
      <c r="I143" s="7">
        <v>10</v>
      </c>
    </row>
    <row r="144" spans="1:9" s="4" customFormat="1" x14ac:dyDescent="0.25">
      <c r="A144" s="53" t="s">
        <v>26</v>
      </c>
      <c r="B144" s="53"/>
      <c r="C144" s="29">
        <f>SUM(C138:C143)</f>
        <v>710</v>
      </c>
      <c r="D144" s="30">
        <f t="shared" ref="D144:I144" si="22">SUM(D138:D143)</f>
        <v>23.216521739130435</v>
      </c>
      <c r="E144" s="30">
        <f t="shared" si="22"/>
        <v>23.212608695652175</v>
      </c>
      <c r="F144" s="30">
        <f t="shared" si="22"/>
        <v>117.32434782608696</v>
      </c>
      <c r="G144" s="30">
        <f t="shared" si="22"/>
        <v>760.68999999999983</v>
      </c>
      <c r="H144" s="30">
        <f t="shared" si="22"/>
        <v>9</v>
      </c>
      <c r="I144" s="17">
        <f t="shared" si="22"/>
        <v>109</v>
      </c>
    </row>
    <row r="145" spans="1:9" s="4" customFormat="1" x14ac:dyDescent="0.25">
      <c r="A145" s="52" t="s">
        <v>27</v>
      </c>
      <c r="B145" s="52"/>
      <c r="C145" s="28">
        <f t="shared" ref="C145:I145" si="23">C137+C144</f>
        <v>1210</v>
      </c>
      <c r="D145" s="28">
        <f t="shared" si="23"/>
        <v>62.746521739130436</v>
      </c>
      <c r="E145" s="28">
        <f t="shared" si="23"/>
        <v>47.222608695652177</v>
      </c>
      <c r="F145" s="28">
        <f t="shared" si="23"/>
        <v>220.86434782608694</v>
      </c>
      <c r="G145" s="28">
        <f t="shared" si="23"/>
        <v>1589.2699999999998</v>
      </c>
      <c r="H145" s="28">
        <f t="shared" si="23"/>
        <v>9</v>
      </c>
      <c r="I145" s="7">
        <f t="shared" si="23"/>
        <v>227</v>
      </c>
    </row>
    <row r="146" spans="1:9" s="4" customFormat="1" x14ac:dyDescent="0.25">
      <c r="A146" s="28" t="s">
        <v>78</v>
      </c>
      <c r="B146" s="28"/>
      <c r="C146" s="28"/>
      <c r="D146" s="28"/>
      <c r="E146" s="28"/>
      <c r="F146" s="28"/>
      <c r="G146" s="28"/>
      <c r="H146" s="28"/>
      <c r="I146" s="7"/>
    </row>
    <row r="147" spans="1:9" x14ac:dyDescent="0.25">
      <c r="A147" s="54" t="s">
        <v>11</v>
      </c>
      <c r="B147" s="32" t="s">
        <v>13</v>
      </c>
      <c r="C147" s="8">
        <v>160</v>
      </c>
      <c r="D147" s="7">
        <v>18.559999999999999</v>
      </c>
      <c r="E147" s="7">
        <v>24.32</v>
      </c>
      <c r="F147" s="7">
        <v>31.92</v>
      </c>
      <c r="G147" s="28">
        <v>328</v>
      </c>
      <c r="H147" s="28" t="s">
        <v>12</v>
      </c>
      <c r="I147" s="7">
        <v>40</v>
      </c>
    </row>
    <row r="148" spans="1:9" x14ac:dyDescent="0.25">
      <c r="A148" s="55"/>
      <c r="B148" s="32" t="s">
        <v>15</v>
      </c>
      <c r="C148" s="8">
        <v>40</v>
      </c>
      <c r="D148" s="7">
        <v>3.84</v>
      </c>
      <c r="E148" s="7">
        <v>0.48</v>
      </c>
      <c r="F148" s="7">
        <v>22.08</v>
      </c>
      <c r="G148" s="28">
        <v>120.8</v>
      </c>
      <c r="H148" s="28" t="s">
        <v>14</v>
      </c>
      <c r="I148" s="7">
        <v>4</v>
      </c>
    </row>
    <row r="149" spans="1:9" x14ac:dyDescent="0.25">
      <c r="A149" s="55"/>
      <c r="B149" s="32" t="s">
        <v>46</v>
      </c>
      <c r="C149" s="8">
        <v>200</v>
      </c>
      <c r="D149" s="7">
        <v>0.3</v>
      </c>
      <c r="E149" s="7">
        <v>0</v>
      </c>
      <c r="F149" s="7">
        <v>6.7</v>
      </c>
      <c r="G149" s="28">
        <v>27.9</v>
      </c>
      <c r="H149" s="28" t="s">
        <v>45</v>
      </c>
      <c r="I149" s="7">
        <v>12</v>
      </c>
    </row>
    <row r="150" spans="1:9" x14ac:dyDescent="0.25">
      <c r="A150" s="56"/>
      <c r="B150" s="32" t="s">
        <v>18</v>
      </c>
      <c r="C150" s="8">
        <v>100</v>
      </c>
      <c r="D150" s="7">
        <v>0.38</v>
      </c>
      <c r="E150" s="7">
        <v>0.38</v>
      </c>
      <c r="F150" s="7">
        <v>21.77</v>
      </c>
      <c r="G150" s="28">
        <v>44.38</v>
      </c>
      <c r="H150" s="28" t="s">
        <v>14</v>
      </c>
      <c r="I150" s="7">
        <v>35</v>
      </c>
    </row>
    <row r="151" spans="1:9" s="4" customFormat="1" x14ac:dyDescent="0.25">
      <c r="A151" s="53" t="s">
        <v>19</v>
      </c>
      <c r="B151" s="53"/>
      <c r="C151" s="30">
        <f t="shared" ref="C151:I151" si="24">SUM(C147:C150)</f>
        <v>500</v>
      </c>
      <c r="D151" s="30">
        <f t="shared" si="24"/>
        <v>23.08</v>
      </c>
      <c r="E151" s="30">
        <f t="shared" si="24"/>
        <v>25.18</v>
      </c>
      <c r="F151" s="30">
        <f t="shared" si="24"/>
        <v>82.47</v>
      </c>
      <c r="G151" s="30">
        <f t="shared" si="24"/>
        <v>521.08000000000004</v>
      </c>
      <c r="H151" s="30">
        <f t="shared" si="24"/>
        <v>0</v>
      </c>
      <c r="I151" s="17">
        <f t="shared" si="24"/>
        <v>91</v>
      </c>
    </row>
    <row r="152" spans="1:9" x14ac:dyDescent="0.25">
      <c r="A152" s="52" t="s">
        <v>20</v>
      </c>
      <c r="B152" s="32" t="s">
        <v>36</v>
      </c>
      <c r="C152" s="8">
        <v>200</v>
      </c>
      <c r="D152" s="7">
        <v>6.68</v>
      </c>
      <c r="E152" s="7">
        <v>4.5999999999999996</v>
      </c>
      <c r="F152" s="7">
        <v>30.28</v>
      </c>
      <c r="G152" s="28">
        <v>133.13999999999999</v>
      </c>
      <c r="H152" s="28" t="s">
        <v>35</v>
      </c>
      <c r="I152" s="7">
        <v>35</v>
      </c>
    </row>
    <row r="153" spans="1:9" x14ac:dyDescent="0.25">
      <c r="A153" s="52"/>
      <c r="B153" s="32" t="s">
        <v>23</v>
      </c>
      <c r="C153" s="8">
        <v>40</v>
      </c>
      <c r="D153" s="7">
        <v>3.04</v>
      </c>
      <c r="E153" s="7">
        <v>0.76</v>
      </c>
      <c r="F153" s="7">
        <v>14.16</v>
      </c>
      <c r="G153" s="28">
        <v>73.2</v>
      </c>
      <c r="H153" s="28" t="s">
        <v>14</v>
      </c>
      <c r="I153" s="7">
        <v>4</v>
      </c>
    </row>
    <row r="154" spans="1:9" x14ac:dyDescent="0.25">
      <c r="A154" s="52"/>
      <c r="B154" s="32" t="s">
        <v>38</v>
      </c>
      <c r="C154" s="8">
        <v>90</v>
      </c>
      <c r="D154" s="7">
        <v>16.440000000000001</v>
      </c>
      <c r="E154" s="7">
        <v>16.32</v>
      </c>
      <c r="F154" s="7">
        <v>20.94</v>
      </c>
      <c r="G154" s="28">
        <v>271.56</v>
      </c>
      <c r="H154" s="28" t="s">
        <v>37</v>
      </c>
      <c r="I154" s="7">
        <v>45</v>
      </c>
    </row>
    <row r="155" spans="1:9" x14ac:dyDescent="0.25">
      <c r="A155" s="52"/>
      <c r="B155" s="32" t="s">
        <v>52</v>
      </c>
      <c r="C155" s="8">
        <v>150</v>
      </c>
      <c r="D155" s="7">
        <v>8.1999999999999993</v>
      </c>
      <c r="E155" s="7">
        <v>6.9</v>
      </c>
      <c r="F155" s="7">
        <v>35.9</v>
      </c>
      <c r="G155" s="28">
        <v>238.91</v>
      </c>
      <c r="H155" s="28" t="s">
        <v>51</v>
      </c>
      <c r="I155" s="7">
        <v>15</v>
      </c>
    </row>
    <row r="156" spans="1:9" x14ac:dyDescent="0.25">
      <c r="A156" s="52"/>
      <c r="B156" s="32" t="s">
        <v>15</v>
      </c>
      <c r="C156" s="8">
        <v>40</v>
      </c>
      <c r="D156" s="7">
        <v>3.84</v>
      </c>
      <c r="E156" s="7">
        <v>0.48</v>
      </c>
      <c r="F156" s="7">
        <v>22.08</v>
      </c>
      <c r="G156" s="28">
        <v>120.8</v>
      </c>
      <c r="H156" s="28" t="s">
        <v>14</v>
      </c>
      <c r="I156" s="7">
        <v>4</v>
      </c>
    </row>
    <row r="157" spans="1:9" x14ac:dyDescent="0.25">
      <c r="A157" s="52"/>
      <c r="B157" s="32" t="s">
        <v>59</v>
      </c>
      <c r="C157" s="8">
        <v>200</v>
      </c>
      <c r="D157" s="7">
        <v>0.6</v>
      </c>
      <c r="E157" s="7">
        <v>0.2</v>
      </c>
      <c r="F157" s="7">
        <v>15.2</v>
      </c>
      <c r="G157" s="28">
        <v>65.3</v>
      </c>
      <c r="H157" s="28" t="s">
        <v>58</v>
      </c>
      <c r="I157" s="7">
        <v>12</v>
      </c>
    </row>
    <row r="158" spans="1:9" s="4" customFormat="1" x14ac:dyDescent="0.25">
      <c r="A158" s="53" t="s">
        <v>26</v>
      </c>
      <c r="B158" s="53"/>
      <c r="C158" s="30">
        <f t="shared" ref="C158:I158" si="25">SUM(C152:C157)</f>
        <v>720</v>
      </c>
      <c r="D158" s="30">
        <f t="shared" si="25"/>
        <v>38.800000000000004</v>
      </c>
      <c r="E158" s="30">
        <f t="shared" si="25"/>
        <v>29.259999999999998</v>
      </c>
      <c r="F158" s="30">
        <f t="shared" si="25"/>
        <v>138.56</v>
      </c>
      <c r="G158" s="30">
        <f t="shared" si="25"/>
        <v>902.90999999999985</v>
      </c>
      <c r="H158" s="30">
        <f t="shared" si="25"/>
        <v>0</v>
      </c>
      <c r="I158" s="17">
        <f t="shared" si="25"/>
        <v>115</v>
      </c>
    </row>
    <row r="159" spans="1:9" s="4" customFormat="1" x14ac:dyDescent="0.25">
      <c r="A159" s="52" t="s">
        <v>27</v>
      </c>
      <c r="B159" s="52"/>
      <c r="C159" s="28">
        <f t="shared" ref="C159:I159" si="26">C151+C158</f>
        <v>1220</v>
      </c>
      <c r="D159" s="28">
        <f t="shared" si="26"/>
        <v>61.88</v>
      </c>
      <c r="E159" s="28">
        <f t="shared" si="26"/>
        <v>54.44</v>
      </c>
      <c r="F159" s="28">
        <f t="shared" si="26"/>
        <v>221.03</v>
      </c>
      <c r="G159" s="28">
        <f t="shared" si="26"/>
        <v>1423.9899999999998</v>
      </c>
      <c r="H159" s="28">
        <f t="shared" si="26"/>
        <v>0</v>
      </c>
      <c r="I159" s="7">
        <f t="shared" si="26"/>
        <v>206</v>
      </c>
    </row>
    <row r="160" spans="1:9" s="4" customFormat="1" x14ac:dyDescent="0.25">
      <c r="A160" s="28" t="s">
        <v>79</v>
      </c>
      <c r="B160" s="28"/>
      <c r="C160" s="28"/>
      <c r="D160" s="28"/>
      <c r="E160" s="28"/>
      <c r="F160" s="28"/>
      <c r="G160" s="28"/>
      <c r="H160" s="28"/>
      <c r="I160" s="7"/>
    </row>
    <row r="161" spans="1:9" s="4" customFormat="1" x14ac:dyDescent="0.25">
      <c r="A161" s="63" t="s">
        <v>11</v>
      </c>
      <c r="B161" s="32" t="s">
        <v>57</v>
      </c>
      <c r="C161" s="8">
        <v>200</v>
      </c>
      <c r="D161" s="7">
        <v>13.12</v>
      </c>
      <c r="E161" s="7">
        <v>17.25</v>
      </c>
      <c r="F161" s="7">
        <v>23.89</v>
      </c>
      <c r="G161" s="28">
        <v>292.45</v>
      </c>
      <c r="H161" s="28" t="s">
        <v>56</v>
      </c>
      <c r="I161" s="7">
        <v>40</v>
      </c>
    </row>
    <row r="162" spans="1:9" s="16" customFormat="1" x14ac:dyDescent="0.25">
      <c r="A162" s="63"/>
      <c r="B162" s="19" t="s">
        <v>15</v>
      </c>
      <c r="C162" s="15">
        <v>40</v>
      </c>
      <c r="D162" s="14">
        <v>3.84</v>
      </c>
      <c r="E162" s="14">
        <v>0.48</v>
      </c>
      <c r="F162" s="14">
        <v>22.08</v>
      </c>
      <c r="G162" s="31">
        <v>120.8</v>
      </c>
      <c r="H162" s="31" t="s">
        <v>14</v>
      </c>
      <c r="I162" s="14">
        <v>4</v>
      </c>
    </row>
    <row r="163" spans="1:9" s="16" customFormat="1" x14ac:dyDescent="0.25">
      <c r="A163" s="63"/>
      <c r="B163" s="19" t="s">
        <v>32</v>
      </c>
      <c r="C163" s="15">
        <v>10</v>
      </c>
      <c r="D163" s="14">
        <v>2.82</v>
      </c>
      <c r="E163" s="14">
        <v>3.65</v>
      </c>
      <c r="F163" s="14">
        <v>0.23</v>
      </c>
      <c r="G163" s="31">
        <v>49.4</v>
      </c>
      <c r="H163" s="31" t="s">
        <v>31</v>
      </c>
      <c r="I163" s="14">
        <v>12</v>
      </c>
    </row>
    <row r="164" spans="1:9" s="16" customFormat="1" x14ac:dyDescent="0.25">
      <c r="A164" s="63"/>
      <c r="B164" s="19" t="s">
        <v>34</v>
      </c>
      <c r="C164" s="15">
        <v>52.5</v>
      </c>
      <c r="D164" s="14">
        <v>3.85</v>
      </c>
      <c r="E164" s="14">
        <v>4.55</v>
      </c>
      <c r="F164" s="14">
        <v>35.450000000000003</v>
      </c>
      <c r="G164" s="31">
        <v>198</v>
      </c>
      <c r="H164" s="31" t="s">
        <v>33</v>
      </c>
      <c r="I164" s="14">
        <v>21</v>
      </c>
    </row>
    <row r="165" spans="1:9" s="16" customFormat="1" x14ac:dyDescent="0.25">
      <c r="A165" s="63"/>
      <c r="B165" s="19" t="s">
        <v>59</v>
      </c>
      <c r="C165" s="15">
        <v>200</v>
      </c>
      <c r="D165" s="14">
        <v>0.6</v>
      </c>
      <c r="E165" s="14">
        <v>0.2</v>
      </c>
      <c r="F165" s="14">
        <v>15.2</v>
      </c>
      <c r="G165" s="31">
        <v>65.3</v>
      </c>
      <c r="H165" s="31" t="s">
        <v>58</v>
      </c>
      <c r="I165" s="14">
        <v>12</v>
      </c>
    </row>
    <row r="166" spans="1:9" s="4" customFormat="1" x14ac:dyDescent="0.25">
      <c r="A166" s="62" t="s">
        <v>19</v>
      </c>
      <c r="B166" s="62"/>
      <c r="C166" s="29">
        <f>SUM(C161:C165)</f>
        <v>502.5</v>
      </c>
      <c r="D166" s="29">
        <f t="shared" ref="D166:I166" si="27">SUM(D161:D165)</f>
        <v>24.230000000000004</v>
      </c>
      <c r="E166" s="29">
        <f t="shared" si="27"/>
        <v>26.13</v>
      </c>
      <c r="F166" s="29">
        <f t="shared" si="27"/>
        <v>96.850000000000009</v>
      </c>
      <c r="G166" s="29">
        <f t="shared" si="27"/>
        <v>725.94999999999993</v>
      </c>
      <c r="H166" s="29">
        <f t="shared" si="27"/>
        <v>0</v>
      </c>
      <c r="I166" s="18">
        <f t="shared" si="27"/>
        <v>89</v>
      </c>
    </row>
    <row r="167" spans="1:9" ht="26.4" x14ac:dyDescent="0.25">
      <c r="A167" s="52" t="s">
        <v>20</v>
      </c>
      <c r="B167" s="32" t="s">
        <v>48</v>
      </c>
      <c r="C167" s="8">
        <v>200</v>
      </c>
      <c r="D167" s="7">
        <v>5.12</v>
      </c>
      <c r="E167" s="7">
        <v>6.22</v>
      </c>
      <c r="F167" s="7">
        <v>49.48</v>
      </c>
      <c r="G167" s="28">
        <v>119.44</v>
      </c>
      <c r="H167" s="28" t="s">
        <v>47</v>
      </c>
      <c r="I167" s="7">
        <v>35</v>
      </c>
    </row>
    <row r="168" spans="1:9" x14ac:dyDescent="0.25">
      <c r="A168" s="52"/>
      <c r="B168" s="32" t="s">
        <v>23</v>
      </c>
      <c r="C168" s="8">
        <v>40</v>
      </c>
      <c r="D168" s="7">
        <v>3.04</v>
      </c>
      <c r="E168" s="7">
        <v>0.76</v>
      </c>
      <c r="F168" s="7">
        <v>14.16</v>
      </c>
      <c r="G168" s="28">
        <v>73.2</v>
      </c>
      <c r="H168" s="28" t="s">
        <v>14</v>
      </c>
      <c r="I168" s="7">
        <v>4</v>
      </c>
    </row>
    <row r="169" spans="1:9" x14ac:dyDescent="0.25">
      <c r="A169" s="52"/>
      <c r="B169" s="32" t="s">
        <v>50</v>
      </c>
      <c r="C169" s="8">
        <v>90</v>
      </c>
      <c r="D169" s="7">
        <v>12.3</v>
      </c>
      <c r="E169" s="7">
        <v>10.95</v>
      </c>
      <c r="F169" s="7">
        <v>7.5</v>
      </c>
      <c r="G169" s="28">
        <v>177.75</v>
      </c>
      <c r="H169" s="28" t="s">
        <v>49</v>
      </c>
      <c r="I169" s="7">
        <v>40</v>
      </c>
    </row>
    <row r="170" spans="1:9" x14ac:dyDescent="0.25">
      <c r="A170" s="52"/>
      <c r="B170" s="32" t="s">
        <v>40</v>
      </c>
      <c r="C170" s="8">
        <v>150</v>
      </c>
      <c r="D170" s="7">
        <v>5.29</v>
      </c>
      <c r="E170" s="7">
        <v>10.01</v>
      </c>
      <c r="F170" s="7">
        <v>47.7</v>
      </c>
      <c r="G170" s="28">
        <v>277</v>
      </c>
      <c r="H170" s="28" t="s">
        <v>39</v>
      </c>
      <c r="I170" s="7">
        <v>12</v>
      </c>
    </row>
    <row r="171" spans="1:9" x14ac:dyDescent="0.25">
      <c r="A171" s="52"/>
      <c r="B171" s="32" t="s">
        <v>15</v>
      </c>
      <c r="C171" s="8">
        <v>40</v>
      </c>
      <c r="D171" s="7">
        <v>3.84</v>
      </c>
      <c r="E171" s="7">
        <v>0.48</v>
      </c>
      <c r="F171" s="7">
        <v>22.08</v>
      </c>
      <c r="G171" s="28">
        <v>120.8</v>
      </c>
      <c r="H171" s="28" t="s">
        <v>14</v>
      </c>
      <c r="I171" s="7">
        <v>4</v>
      </c>
    </row>
    <row r="172" spans="1:9" x14ac:dyDescent="0.25">
      <c r="A172" s="52"/>
      <c r="B172" s="32" t="s">
        <v>54</v>
      </c>
      <c r="C172" s="8">
        <v>200</v>
      </c>
      <c r="D172" s="7">
        <v>0.5</v>
      </c>
      <c r="E172" s="7">
        <v>0</v>
      </c>
      <c r="F172" s="7">
        <v>19.8</v>
      </c>
      <c r="G172" s="28">
        <v>81</v>
      </c>
      <c r="H172" s="28" t="s">
        <v>53</v>
      </c>
      <c r="I172" s="7">
        <v>12</v>
      </c>
    </row>
    <row r="173" spans="1:9" s="4" customFormat="1" x14ac:dyDescent="0.25">
      <c r="A173" s="53" t="s">
        <v>26</v>
      </c>
      <c r="B173" s="53"/>
      <c r="C173" s="30">
        <f t="shared" ref="C173:I173" si="28">SUM(C167:C172)</f>
        <v>720</v>
      </c>
      <c r="D173" s="30">
        <f t="shared" si="28"/>
        <v>30.09</v>
      </c>
      <c r="E173" s="30">
        <f t="shared" si="28"/>
        <v>28.419999999999998</v>
      </c>
      <c r="F173" s="30">
        <f t="shared" si="28"/>
        <v>160.72000000000003</v>
      </c>
      <c r="G173" s="30">
        <f t="shared" si="28"/>
        <v>849.18999999999994</v>
      </c>
      <c r="H173" s="30">
        <f t="shared" si="28"/>
        <v>0</v>
      </c>
      <c r="I173" s="17">
        <f t="shared" si="28"/>
        <v>107</v>
      </c>
    </row>
    <row r="174" spans="1:9" s="4" customFormat="1" x14ac:dyDescent="0.25">
      <c r="A174" s="52" t="s">
        <v>27</v>
      </c>
      <c r="B174" s="52"/>
      <c r="C174" s="28">
        <f t="shared" ref="C174:I174" si="29">C166+C173</f>
        <v>1222.5</v>
      </c>
      <c r="D174" s="28">
        <f t="shared" si="29"/>
        <v>54.320000000000007</v>
      </c>
      <c r="E174" s="28">
        <f t="shared" si="29"/>
        <v>54.55</v>
      </c>
      <c r="F174" s="28">
        <f t="shared" si="29"/>
        <v>257.57000000000005</v>
      </c>
      <c r="G174" s="28">
        <f t="shared" si="29"/>
        <v>1575.1399999999999</v>
      </c>
      <c r="H174" s="28">
        <f t="shared" si="29"/>
        <v>0</v>
      </c>
      <c r="I174" s="7">
        <f t="shared" si="29"/>
        <v>196</v>
      </c>
    </row>
    <row r="175" spans="1:9" s="4" customFormat="1" x14ac:dyDescent="0.25">
      <c r="A175" s="52" t="s">
        <v>80</v>
      </c>
      <c r="B175" s="52"/>
      <c r="C175" s="28">
        <f t="shared" ref="C175:I175" si="30">C44+C59+C74+C89+C103+C117+C132+C145+C159+C174</f>
        <v>12132.5</v>
      </c>
      <c r="D175" s="28">
        <f t="shared" si="30"/>
        <v>609.59956521739139</v>
      </c>
      <c r="E175" s="28">
        <f t="shared" si="30"/>
        <v>551.77782608695645</v>
      </c>
      <c r="F175" s="28">
        <f t="shared" si="30"/>
        <v>2231.453043478261</v>
      </c>
      <c r="G175" s="28">
        <f t="shared" si="30"/>
        <v>15245.17</v>
      </c>
      <c r="H175" s="28">
        <f t="shared" si="30"/>
        <v>353</v>
      </c>
      <c r="I175" s="7">
        <f t="shared" si="30"/>
        <v>2079</v>
      </c>
    </row>
    <row r="176" spans="1:9" s="4" customFormat="1" x14ac:dyDescent="0.25">
      <c r="A176" s="52" t="s">
        <v>81</v>
      </c>
      <c r="B176" s="52"/>
      <c r="C176" s="28">
        <f>C175/10</f>
        <v>1213.25</v>
      </c>
      <c r="D176" s="28">
        <f t="shared" ref="D176:I176" si="31">D175/10</f>
        <v>60.959956521739137</v>
      </c>
      <c r="E176" s="28">
        <f t="shared" si="31"/>
        <v>55.177782608695644</v>
      </c>
      <c r="F176" s="28">
        <f t="shared" si="31"/>
        <v>223.14530434782608</v>
      </c>
      <c r="G176" s="28">
        <f t="shared" si="31"/>
        <v>1524.5170000000001</v>
      </c>
      <c r="H176" s="28">
        <f t="shared" si="31"/>
        <v>35.299999999999997</v>
      </c>
      <c r="I176" s="7">
        <f t="shared" si="31"/>
        <v>207.9</v>
      </c>
    </row>
    <row r="177" spans="1:9" s="5" customFormat="1" ht="13.5" customHeight="1" x14ac:dyDescent="0.25">
      <c r="A177" s="52" t="s">
        <v>82</v>
      </c>
      <c r="B177" s="52"/>
      <c r="C177" s="32">
        <f t="shared" ref="C177:H177" si="32">C36+C51+C66+C81+C95+C110+C124+C137+C151+C166</f>
        <v>5042.5</v>
      </c>
      <c r="D177" s="32">
        <f t="shared" si="32"/>
        <v>270.82000000000005</v>
      </c>
      <c r="E177" s="32">
        <f t="shared" si="32"/>
        <v>258.14</v>
      </c>
      <c r="F177" s="32">
        <f t="shared" si="32"/>
        <v>925.11</v>
      </c>
      <c r="G177" s="32">
        <f t="shared" si="32"/>
        <v>6320.3899999999994</v>
      </c>
      <c r="H177" s="32">
        <f t="shared" si="32"/>
        <v>337</v>
      </c>
      <c r="I177" s="33">
        <f>(I36+I51+I66+I81+I95+I110+I124+I137+I151+I166)/10</f>
        <v>91.9</v>
      </c>
    </row>
    <row r="178" spans="1:9" x14ac:dyDescent="0.25">
      <c r="A178" s="52" t="s">
        <v>83</v>
      </c>
      <c r="B178" s="52"/>
      <c r="C178" s="28">
        <f>(C43+C58+C73+C88+C102+C116+C131+C144+C158+C173)/10</f>
        <v>709</v>
      </c>
      <c r="D178" s="28">
        <f>(D43+D58+D73+D88+D102+D116+D131+D144+D158+D173)/10</f>
        <v>33.877956521739129</v>
      </c>
      <c r="E178" s="28">
        <f>(E43+E58+E73+E88+E102+E116+E131+E144+E158+E173)/10</f>
        <v>29.363782608695651</v>
      </c>
      <c r="F178" s="28">
        <f>(F43+F58+F73+F88+F102+F116+F131+F144+F158+F173)/10</f>
        <v>130.63430434782612</v>
      </c>
      <c r="G178" s="28">
        <f>(G43+G58+G73+G88+G102+G116+G131+G144+G158+G173)/10</f>
        <v>892.47799999999984</v>
      </c>
      <c r="H178" s="28">
        <v>0</v>
      </c>
      <c r="I178" s="7">
        <f>(I43+I58+I73+I88+I102+I116+I131+I144+I158+I173)/10</f>
        <v>116</v>
      </c>
    </row>
  </sheetData>
  <mergeCells count="85">
    <mergeCell ref="A178:B178"/>
    <mergeCell ref="A167:A172"/>
    <mergeCell ref="A173:B173"/>
    <mergeCell ref="A174:B174"/>
    <mergeCell ref="A175:B175"/>
    <mergeCell ref="A176:B176"/>
    <mergeCell ref="A177:B177"/>
    <mergeCell ref="A166:B166"/>
    <mergeCell ref="A134:A136"/>
    <mergeCell ref="A137:B137"/>
    <mergeCell ref="A139:A143"/>
    <mergeCell ref="A144:B144"/>
    <mergeCell ref="A145:B145"/>
    <mergeCell ref="A147:A150"/>
    <mergeCell ref="A151:B151"/>
    <mergeCell ref="A152:A157"/>
    <mergeCell ref="A158:B158"/>
    <mergeCell ref="A159:B159"/>
    <mergeCell ref="A161:A165"/>
    <mergeCell ref="A132:B132"/>
    <mergeCell ref="A102:B102"/>
    <mergeCell ref="A103:B103"/>
    <mergeCell ref="A105:A109"/>
    <mergeCell ref="A110:B110"/>
    <mergeCell ref="A111:A115"/>
    <mergeCell ref="A116:B116"/>
    <mergeCell ref="A117:B117"/>
    <mergeCell ref="A119:A123"/>
    <mergeCell ref="A124:B124"/>
    <mergeCell ref="A125:A130"/>
    <mergeCell ref="A131:B131"/>
    <mergeCell ref="A58:B58"/>
    <mergeCell ref="A59:B59"/>
    <mergeCell ref="A96:A101"/>
    <mergeCell ref="A66:B66"/>
    <mergeCell ref="A67:A72"/>
    <mergeCell ref="A73:B73"/>
    <mergeCell ref="A74:B74"/>
    <mergeCell ref="A76:A80"/>
    <mergeCell ref="A81:B81"/>
    <mergeCell ref="A83:A87"/>
    <mergeCell ref="A88:B88"/>
    <mergeCell ref="A89:B89"/>
    <mergeCell ref="A91:A94"/>
    <mergeCell ref="A95:B95"/>
    <mergeCell ref="A62:A65"/>
    <mergeCell ref="I29:I30"/>
    <mergeCell ref="H29:H30"/>
    <mergeCell ref="A46:A50"/>
    <mergeCell ref="A51:B51"/>
    <mergeCell ref="A52:A57"/>
    <mergeCell ref="A44:B44"/>
    <mergeCell ref="A32:A35"/>
    <mergeCell ref="A36:B36"/>
    <mergeCell ref="A38:A42"/>
    <mergeCell ref="A43:B43"/>
    <mergeCell ref="G29:G30"/>
    <mergeCell ref="A29:A30"/>
    <mergeCell ref="B29:B30"/>
    <mergeCell ref="C29:C30"/>
    <mergeCell ref="D29:F29"/>
    <mergeCell ref="C28:I28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16:I16"/>
    <mergeCell ref="E1:I1"/>
    <mergeCell ref="E2:I2"/>
    <mergeCell ref="E3:I3"/>
    <mergeCell ref="E4:I4"/>
    <mergeCell ref="E5:I5"/>
    <mergeCell ref="E6:I6"/>
    <mergeCell ref="B8:F8"/>
    <mergeCell ref="B9:F9"/>
    <mergeCell ref="B10:F10"/>
    <mergeCell ref="B11:F11"/>
    <mergeCell ref="B12:F12"/>
  </mergeCells>
  <pageMargins left="0.31496062992125984" right="0.31496062992125984" top="0.3543307086614173" bottom="0.354330708661417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abSelected="1" zoomScaleNormal="100" workbookViewId="0">
      <selection activeCell="C6" sqref="C6"/>
    </sheetView>
  </sheetViews>
  <sheetFormatPr defaultRowHeight="13.2" x14ac:dyDescent="0.25"/>
  <cols>
    <col min="1" max="1" width="10" style="10" customWidth="1"/>
    <col min="2" max="2" width="38.88671875" style="9" customWidth="1"/>
    <col min="3" max="3" width="6.88671875" style="10" customWidth="1"/>
    <col min="4" max="5" width="6" style="26" customWidth="1"/>
    <col min="6" max="6" width="7.33203125" style="26" customWidth="1"/>
    <col min="7" max="7" width="7.44140625" style="10" customWidth="1"/>
    <col min="8" max="8" width="7" style="10" customWidth="1"/>
    <col min="9" max="9" width="7.44140625" style="26" customWidth="1"/>
  </cols>
  <sheetData>
    <row r="1" spans="1:9" x14ac:dyDescent="0.25">
      <c r="B1" s="11" t="s">
        <v>87</v>
      </c>
      <c r="E1" s="40" t="s">
        <v>86</v>
      </c>
      <c r="F1" s="40"/>
      <c r="G1" s="40"/>
      <c r="H1" s="40"/>
      <c r="I1" s="40"/>
    </row>
    <row r="2" spans="1:9" x14ac:dyDescent="0.25">
      <c r="B2" s="9" t="s">
        <v>88</v>
      </c>
      <c r="E2" s="41" t="s">
        <v>100</v>
      </c>
      <c r="F2" s="41"/>
      <c r="G2" s="41"/>
      <c r="H2" s="41"/>
      <c r="I2" s="41"/>
    </row>
    <row r="3" spans="1:9" ht="12.75" customHeight="1" x14ac:dyDescent="0.25">
      <c r="B3" s="9" t="s">
        <v>89</v>
      </c>
      <c r="E3" s="42" t="s">
        <v>126</v>
      </c>
      <c r="F3" s="42"/>
      <c r="G3" s="42"/>
      <c r="H3" s="42"/>
      <c r="I3" s="42"/>
    </row>
    <row r="4" spans="1:9" ht="12.75" customHeight="1" x14ac:dyDescent="0.25">
      <c r="B4" s="12"/>
      <c r="E4" s="42"/>
      <c r="F4" s="42"/>
      <c r="G4" s="42"/>
      <c r="H4" s="42"/>
      <c r="I4" s="42"/>
    </row>
    <row r="5" spans="1:9" x14ac:dyDescent="0.25">
      <c r="B5" s="9" t="s">
        <v>90</v>
      </c>
      <c r="E5" s="43"/>
      <c r="F5" s="43"/>
      <c r="G5" s="43"/>
      <c r="H5" s="43"/>
      <c r="I5" s="43"/>
    </row>
    <row r="6" spans="1:9" x14ac:dyDescent="0.25">
      <c r="B6" s="9" t="s">
        <v>125</v>
      </c>
      <c r="E6" s="44" t="str">
        <f>B6</f>
        <v>07.02.2024 г</v>
      </c>
      <c r="F6" s="44"/>
      <c r="G6" s="44"/>
      <c r="H6" s="44"/>
      <c r="I6" s="44"/>
    </row>
    <row r="8" spans="1:9" x14ac:dyDescent="0.25">
      <c r="A8" s="39" t="s">
        <v>107</v>
      </c>
      <c r="B8" s="39"/>
      <c r="C8" s="39"/>
      <c r="D8" s="39"/>
      <c r="E8" s="39"/>
      <c r="F8" s="39"/>
      <c r="G8" s="39"/>
      <c r="H8" s="39"/>
      <c r="I8" s="39"/>
    </row>
    <row r="9" spans="1:9" x14ac:dyDescent="0.25">
      <c r="A9" s="46" t="s">
        <v>91</v>
      </c>
      <c r="B9" s="46"/>
      <c r="C9" s="46"/>
      <c r="D9" s="46"/>
      <c r="E9" s="46"/>
      <c r="F9" s="46"/>
      <c r="G9" s="46"/>
      <c r="H9" s="46"/>
      <c r="I9" s="46"/>
    </row>
    <row r="10" spans="1:9" x14ac:dyDescent="0.25">
      <c r="A10" s="47" t="s">
        <v>102</v>
      </c>
      <c r="B10" s="47"/>
      <c r="C10" s="47"/>
      <c r="D10" s="47"/>
      <c r="E10" s="47"/>
      <c r="F10" s="47"/>
      <c r="G10" s="47"/>
      <c r="H10" s="47"/>
      <c r="I10" s="47"/>
    </row>
    <row r="11" spans="1:9" x14ac:dyDescent="0.25">
      <c r="A11" s="39" t="s">
        <v>108</v>
      </c>
      <c r="B11" s="39"/>
      <c r="C11" s="39"/>
      <c r="D11" s="39"/>
      <c r="E11" s="39"/>
      <c r="F11" s="39"/>
      <c r="G11" s="39"/>
      <c r="H11" s="39"/>
      <c r="I11" s="39"/>
    </row>
    <row r="12" spans="1:9" x14ac:dyDescent="0.25">
      <c r="A12" s="46" t="s">
        <v>92</v>
      </c>
      <c r="B12" s="46"/>
      <c r="C12" s="46"/>
      <c r="D12" s="46"/>
      <c r="E12" s="46"/>
      <c r="F12" s="46"/>
      <c r="G12" s="46"/>
      <c r="H12" s="46"/>
      <c r="I12" s="46"/>
    </row>
    <row r="13" spans="1:9" x14ac:dyDescent="0.25">
      <c r="A13" s="46" t="s">
        <v>93</v>
      </c>
      <c r="B13" s="46"/>
      <c r="C13" s="46"/>
      <c r="D13" s="46"/>
      <c r="E13" s="46"/>
      <c r="F13" s="46"/>
      <c r="G13" s="46"/>
      <c r="H13" s="46"/>
      <c r="I13" s="46"/>
    </row>
    <row r="14" spans="1:9" x14ac:dyDescent="0.25">
      <c r="A14" s="46" t="s">
        <v>94</v>
      </c>
      <c r="B14" s="46"/>
      <c r="C14" s="46"/>
      <c r="D14" s="46"/>
      <c r="E14" s="46"/>
      <c r="F14" s="46"/>
      <c r="G14" s="46"/>
      <c r="H14" s="46"/>
      <c r="I14" s="46"/>
    </row>
    <row r="15" spans="1:9" x14ac:dyDescent="0.25">
      <c r="A15" s="46" t="s">
        <v>95</v>
      </c>
      <c r="B15" s="46"/>
      <c r="C15" s="46"/>
      <c r="D15" s="46"/>
      <c r="E15" s="46"/>
      <c r="F15" s="46"/>
      <c r="G15" s="46"/>
      <c r="H15" s="46"/>
      <c r="I15" s="46"/>
    </row>
    <row r="16" spans="1:9" ht="12.75" customHeight="1" x14ac:dyDescent="0.25">
      <c r="A16" s="48" t="s">
        <v>96</v>
      </c>
      <c r="B16" s="48"/>
      <c r="C16" s="48"/>
      <c r="D16" s="48"/>
      <c r="E16" s="48"/>
      <c r="F16" s="48"/>
      <c r="G16" s="48"/>
      <c r="H16" s="48"/>
      <c r="I16" s="48"/>
    </row>
    <row r="17" spans="1:9" x14ac:dyDescent="0.25">
      <c r="A17" s="46" t="s">
        <v>97</v>
      </c>
      <c r="B17" s="46"/>
      <c r="C17" s="46"/>
      <c r="D17" s="46"/>
      <c r="E17" s="46"/>
      <c r="F17" s="46"/>
      <c r="G17" s="46"/>
      <c r="H17" s="46"/>
      <c r="I17" s="46"/>
    </row>
    <row r="18" spans="1:9" x14ac:dyDescent="0.25">
      <c r="A18" s="46" t="s">
        <v>99</v>
      </c>
      <c r="B18" s="46"/>
      <c r="C18" s="46"/>
      <c r="D18" s="46"/>
      <c r="E18" s="46"/>
      <c r="F18" s="46"/>
      <c r="G18" s="46"/>
      <c r="H18" s="46"/>
      <c r="I18" s="46"/>
    </row>
    <row r="19" spans="1:9" x14ac:dyDescent="0.25">
      <c r="A19" s="46" t="s">
        <v>98</v>
      </c>
      <c r="B19" s="46"/>
      <c r="C19" s="46"/>
      <c r="D19" s="46"/>
      <c r="E19" s="46"/>
      <c r="F19" s="46"/>
      <c r="G19" s="46"/>
      <c r="H19" s="46"/>
      <c r="I19" s="46"/>
    </row>
    <row r="20" spans="1:9" s="1" customFormat="1" x14ac:dyDescent="0.25">
      <c r="A20" s="13"/>
      <c r="B20" s="13" t="s">
        <v>7</v>
      </c>
      <c r="C20" s="45" t="s">
        <v>9</v>
      </c>
      <c r="D20" s="45"/>
      <c r="E20" s="45"/>
      <c r="F20" s="45"/>
      <c r="G20" s="45"/>
      <c r="H20" s="45"/>
      <c r="I20" s="45"/>
    </row>
    <row r="21" spans="1:9" s="2" customFormat="1" ht="33" customHeight="1" x14ac:dyDescent="0.25">
      <c r="A21" s="57" t="s">
        <v>0</v>
      </c>
      <c r="B21" s="58" t="s">
        <v>1</v>
      </c>
      <c r="C21" s="57" t="s">
        <v>6</v>
      </c>
      <c r="D21" s="59" t="s">
        <v>8</v>
      </c>
      <c r="E21" s="59"/>
      <c r="F21" s="59"/>
      <c r="G21" s="51" t="s">
        <v>84</v>
      </c>
      <c r="H21" s="51" t="s">
        <v>5</v>
      </c>
      <c r="I21" s="49" t="s">
        <v>85</v>
      </c>
    </row>
    <row r="22" spans="1:9" s="3" customFormat="1" x14ac:dyDescent="0.25">
      <c r="A22" s="57"/>
      <c r="B22" s="58"/>
      <c r="C22" s="57"/>
      <c r="D22" s="21" t="s">
        <v>2</v>
      </c>
      <c r="E22" s="21" t="s">
        <v>3</v>
      </c>
      <c r="F22" s="21" t="s">
        <v>4</v>
      </c>
      <c r="G22" s="51"/>
      <c r="H22" s="51"/>
      <c r="I22" s="50"/>
    </row>
    <row r="23" spans="1:9" s="4" customFormat="1" x14ac:dyDescent="0.25">
      <c r="A23" s="22" t="s">
        <v>10</v>
      </c>
      <c r="B23" s="22"/>
      <c r="C23" s="22"/>
      <c r="D23" s="22"/>
      <c r="E23" s="22"/>
      <c r="F23" s="22"/>
      <c r="G23" s="22"/>
      <c r="H23" s="22"/>
      <c r="I23" s="7"/>
    </row>
    <row r="24" spans="1:9" x14ac:dyDescent="0.25">
      <c r="A24" s="52" t="s">
        <v>11</v>
      </c>
      <c r="B24" s="20" t="s">
        <v>13</v>
      </c>
      <c r="C24" s="8">
        <v>160</v>
      </c>
      <c r="D24" s="7">
        <v>18.559999999999999</v>
      </c>
      <c r="E24" s="7">
        <v>24.32</v>
      </c>
      <c r="F24" s="7">
        <v>31.92</v>
      </c>
      <c r="G24" s="22">
        <v>328</v>
      </c>
      <c r="H24" s="22" t="s">
        <v>12</v>
      </c>
      <c r="I24" s="7">
        <v>31.75</v>
      </c>
    </row>
    <row r="25" spans="1:9" x14ac:dyDescent="0.25">
      <c r="A25" s="52"/>
      <c r="B25" s="20" t="s">
        <v>15</v>
      </c>
      <c r="C25" s="8">
        <v>40</v>
      </c>
      <c r="D25" s="7">
        <v>3.84</v>
      </c>
      <c r="E25" s="7">
        <v>0.48</v>
      </c>
      <c r="F25" s="7">
        <v>22.08</v>
      </c>
      <c r="G25" s="22">
        <v>120.8</v>
      </c>
      <c r="H25" s="22" t="s">
        <v>14</v>
      </c>
      <c r="I25" s="7">
        <v>4</v>
      </c>
    </row>
    <row r="26" spans="1:9" x14ac:dyDescent="0.25">
      <c r="A26" s="52"/>
      <c r="B26" s="20" t="s">
        <v>17</v>
      </c>
      <c r="C26" s="8">
        <v>200</v>
      </c>
      <c r="D26" s="7">
        <v>0.2</v>
      </c>
      <c r="E26" s="7">
        <v>0</v>
      </c>
      <c r="F26" s="7">
        <v>10.5</v>
      </c>
      <c r="G26" s="22">
        <v>38.799999999999997</v>
      </c>
      <c r="H26" s="22" t="s">
        <v>16</v>
      </c>
      <c r="I26" s="7">
        <v>7</v>
      </c>
    </row>
    <row r="27" spans="1:9" x14ac:dyDescent="0.25">
      <c r="A27" s="52"/>
      <c r="B27" s="20" t="s">
        <v>18</v>
      </c>
      <c r="C27" s="8">
        <v>100</v>
      </c>
      <c r="D27" s="7">
        <v>0.38</v>
      </c>
      <c r="E27" s="7">
        <v>0.38</v>
      </c>
      <c r="F27" s="7">
        <v>21.77</v>
      </c>
      <c r="G27" s="22">
        <v>44.38</v>
      </c>
      <c r="H27" s="22" t="s">
        <v>14</v>
      </c>
      <c r="I27" s="7">
        <v>31.5</v>
      </c>
    </row>
    <row r="28" spans="1:9" s="4" customFormat="1" x14ac:dyDescent="0.25">
      <c r="A28" s="53" t="s">
        <v>19</v>
      </c>
      <c r="B28" s="53"/>
      <c r="C28" s="23">
        <f>SUM(C24:C27)</f>
        <v>500</v>
      </c>
      <c r="D28" s="23">
        <f t="shared" ref="D28:I28" si="0">SUM(D24:D27)</f>
        <v>22.979999999999997</v>
      </c>
      <c r="E28" s="23">
        <f t="shared" si="0"/>
        <v>25.18</v>
      </c>
      <c r="F28" s="23">
        <f t="shared" si="0"/>
        <v>86.27</v>
      </c>
      <c r="G28" s="23">
        <f t="shared" si="0"/>
        <v>531.98</v>
      </c>
      <c r="H28" s="23">
        <f t="shared" si="0"/>
        <v>0</v>
      </c>
      <c r="I28" s="17">
        <f t="shared" si="0"/>
        <v>74.25</v>
      </c>
    </row>
    <row r="29" spans="1:9" s="4" customFormat="1" x14ac:dyDescent="0.25">
      <c r="A29" s="22"/>
      <c r="B29" s="22" t="s">
        <v>121</v>
      </c>
      <c r="C29" s="22">
        <v>60</v>
      </c>
      <c r="D29" s="22">
        <v>0.45</v>
      </c>
      <c r="E29" s="22">
        <v>7.0000000000000007E-2</v>
      </c>
      <c r="F29" s="22">
        <v>2.1</v>
      </c>
      <c r="G29" s="22">
        <v>8.4700000000000006</v>
      </c>
      <c r="H29" s="22">
        <v>3</v>
      </c>
      <c r="I29" s="7">
        <v>7</v>
      </c>
    </row>
    <row r="30" spans="1:9" x14ac:dyDescent="0.25">
      <c r="A30" s="52" t="s">
        <v>20</v>
      </c>
      <c r="B30" s="20" t="s">
        <v>22</v>
      </c>
      <c r="C30" s="8">
        <v>200</v>
      </c>
      <c r="D30" s="7">
        <f>5.93/230*200</f>
        <v>5.1565217391304348</v>
      </c>
      <c r="E30" s="7">
        <f>7.8/230*200</f>
        <v>6.7826086956521747</v>
      </c>
      <c r="F30" s="7">
        <f>32.78/230*200</f>
        <v>28.504347826086956</v>
      </c>
      <c r="G30" s="22">
        <f>206.54/230*200</f>
        <v>179.6</v>
      </c>
      <c r="H30" s="22" t="s">
        <v>21</v>
      </c>
      <c r="I30" s="7">
        <v>16</v>
      </c>
    </row>
    <row r="31" spans="1:9" x14ac:dyDescent="0.25">
      <c r="A31" s="52"/>
      <c r="B31" s="20" t="s">
        <v>23</v>
      </c>
      <c r="C31" s="8">
        <v>40</v>
      </c>
      <c r="D31" s="7">
        <v>3.04</v>
      </c>
      <c r="E31" s="7">
        <v>0.76</v>
      </c>
      <c r="F31" s="7">
        <v>14.16</v>
      </c>
      <c r="G31" s="22">
        <v>73.2</v>
      </c>
      <c r="H31" s="22" t="s">
        <v>14</v>
      </c>
      <c r="I31" s="7">
        <v>4</v>
      </c>
    </row>
    <row r="32" spans="1:9" x14ac:dyDescent="0.25">
      <c r="A32" s="52"/>
      <c r="B32" s="20" t="s">
        <v>25</v>
      </c>
      <c r="C32" s="8">
        <v>160</v>
      </c>
      <c r="D32" s="7">
        <v>25.93</v>
      </c>
      <c r="E32" s="7">
        <v>17.2</v>
      </c>
      <c r="F32" s="7">
        <v>37.24</v>
      </c>
      <c r="G32" s="22">
        <v>488.87</v>
      </c>
      <c r="H32" s="22" t="s">
        <v>24</v>
      </c>
      <c r="I32" s="7">
        <v>40</v>
      </c>
    </row>
    <row r="33" spans="1:9" ht="12.75" x14ac:dyDescent="0.2">
      <c r="A33" s="52"/>
      <c r="B33" s="20" t="s">
        <v>15</v>
      </c>
      <c r="C33" s="8">
        <v>40</v>
      </c>
      <c r="D33" s="7">
        <v>3.84</v>
      </c>
      <c r="E33" s="7">
        <v>0.48</v>
      </c>
      <c r="F33" s="7">
        <v>22.08</v>
      </c>
      <c r="G33" s="22">
        <v>120.8</v>
      </c>
      <c r="H33" s="22" t="s">
        <v>14</v>
      </c>
      <c r="I33" s="7">
        <v>4</v>
      </c>
    </row>
    <row r="34" spans="1:9" x14ac:dyDescent="0.25">
      <c r="A34" s="52"/>
      <c r="B34" s="20" t="s">
        <v>54</v>
      </c>
      <c r="C34" s="8">
        <v>200</v>
      </c>
      <c r="D34" s="7">
        <v>0.5</v>
      </c>
      <c r="E34" s="7">
        <v>0</v>
      </c>
      <c r="F34" s="7">
        <v>19.8</v>
      </c>
      <c r="G34" s="22">
        <v>81</v>
      </c>
      <c r="H34" s="22" t="s">
        <v>53</v>
      </c>
      <c r="I34" s="7">
        <v>10</v>
      </c>
    </row>
    <row r="35" spans="1:9" s="4" customFormat="1" ht="12.75" x14ac:dyDescent="0.2">
      <c r="A35" s="53" t="s">
        <v>26</v>
      </c>
      <c r="B35" s="53"/>
      <c r="C35" s="23">
        <f>SUM(C29:C34)</f>
        <v>700</v>
      </c>
      <c r="D35" s="23">
        <f t="shared" ref="D35:I35" si="1">SUM(D29:D34)</f>
        <v>38.916521739130431</v>
      </c>
      <c r="E35" s="23">
        <f t="shared" si="1"/>
        <v>25.292608695652174</v>
      </c>
      <c r="F35" s="23">
        <f t="shared" si="1"/>
        <v>123.88434782608695</v>
      </c>
      <c r="G35" s="23">
        <f t="shared" si="1"/>
        <v>951.93999999999994</v>
      </c>
      <c r="H35" s="23">
        <f t="shared" si="1"/>
        <v>3</v>
      </c>
      <c r="I35" s="17">
        <f t="shared" si="1"/>
        <v>81</v>
      </c>
    </row>
    <row r="36" spans="1:9" s="4" customFormat="1" ht="12.75" x14ac:dyDescent="0.2">
      <c r="A36" s="52" t="s">
        <v>27</v>
      </c>
      <c r="B36" s="52"/>
      <c r="C36" s="22">
        <f>C28+C35</f>
        <v>1200</v>
      </c>
      <c r="D36" s="22">
        <f t="shared" ref="D36:I36" si="2">D28+D35</f>
        <v>61.896521739130428</v>
      </c>
      <c r="E36" s="22">
        <f t="shared" si="2"/>
        <v>50.47260869565217</v>
      </c>
      <c r="F36" s="22">
        <f t="shared" si="2"/>
        <v>210.15434782608696</v>
      </c>
      <c r="G36" s="22">
        <f t="shared" si="2"/>
        <v>1483.92</v>
      </c>
      <c r="H36" s="22">
        <f t="shared" si="2"/>
        <v>3</v>
      </c>
      <c r="I36" s="7">
        <f t="shared" si="2"/>
        <v>155.25</v>
      </c>
    </row>
    <row r="37" spans="1:9" s="4" customFormat="1" ht="12.75" x14ac:dyDescent="0.2">
      <c r="A37" s="22" t="s">
        <v>28</v>
      </c>
      <c r="B37" s="22"/>
      <c r="C37" s="22"/>
      <c r="D37" s="22"/>
      <c r="E37" s="22"/>
      <c r="F37" s="22"/>
      <c r="G37" s="22"/>
      <c r="H37" s="22"/>
      <c r="I37" s="7"/>
    </row>
    <row r="38" spans="1:9" ht="12.75" x14ac:dyDescent="0.2">
      <c r="A38" s="52" t="s">
        <v>11</v>
      </c>
      <c r="B38" s="20" t="s">
        <v>30</v>
      </c>
      <c r="C38" s="8">
        <v>200</v>
      </c>
      <c r="D38" s="7">
        <v>14.06</v>
      </c>
      <c r="E38" s="7">
        <v>11.78</v>
      </c>
      <c r="F38" s="7">
        <v>30.96</v>
      </c>
      <c r="G38" s="22">
        <v>207.16</v>
      </c>
      <c r="H38" s="22" t="s">
        <v>29</v>
      </c>
      <c r="I38" s="7">
        <v>31</v>
      </c>
    </row>
    <row r="39" spans="1:9" ht="12.75" x14ac:dyDescent="0.2">
      <c r="A39" s="52"/>
      <c r="B39" s="20" t="s">
        <v>15</v>
      </c>
      <c r="C39" s="8">
        <v>40</v>
      </c>
      <c r="D39" s="7">
        <v>3.84</v>
      </c>
      <c r="E39" s="7">
        <v>0.48</v>
      </c>
      <c r="F39" s="7">
        <v>22.08</v>
      </c>
      <c r="G39" s="22">
        <v>120.8</v>
      </c>
      <c r="H39" s="22" t="s">
        <v>14</v>
      </c>
      <c r="I39" s="7">
        <v>4</v>
      </c>
    </row>
    <row r="40" spans="1:9" ht="12.75" x14ac:dyDescent="0.2">
      <c r="A40" s="52"/>
      <c r="B40" s="20" t="s">
        <v>63</v>
      </c>
      <c r="C40" s="8">
        <v>10</v>
      </c>
      <c r="D40" s="7">
        <v>0.1</v>
      </c>
      <c r="E40" s="7">
        <v>8.1999999999999993</v>
      </c>
      <c r="F40" s="7">
        <v>0.1</v>
      </c>
      <c r="G40" s="22">
        <v>74.8</v>
      </c>
      <c r="H40" s="22" t="s">
        <v>62</v>
      </c>
      <c r="I40" s="7">
        <v>10</v>
      </c>
    </row>
    <row r="41" spans="1:9" ht="12.75" x14ac:dyDescent="0.2">
      <c r="A41" s="52"/>
      <c r="B41" s="20" t="s">
        <v>34</v>
      </c>
      <c r="C41" s="8">
        <v>50</v>
      </c>
      <c r="D41" s="7">
        <v>3.85</v>
      </c>
      <c r="E41" s="7">
        <v>4.55</v>
      </c>
      <c r="F41" s="7">
        <v>35.450000000000003</v>
      </c>
      <c r="G41" s="22">
        <v>198</v>
      </c>
      <c r="H41" s="22" t="s">
        <v>33</v>
      </c>
      <c r="I41" s="7">
        <v>15</v>
      </c>
    </row>
    <row r="42" spans="1:9" ht="12.75" x14ac:dyDescent="0.2">
      <c r="A42" s="52"/>
      <c r="B42" s="20" t="s">
        <v>59</v>
      </c>
      <c r="C42" s="8">
        <v>200</v>
      </c>
      <c r="D42" s="7">
        <v>0.6</v>
      </c>
      <c r="E42" s="7">
        <v>0.2</v>
      </c>
      <c r="F42" s="7">
        <v>15.2</v>
      </c>
      <c r="G42" s="22">
        <v>65.3</v>
      </c>
      <c r="H42" s="22" t="s">
        <v>58</v>
      </c>
      <c r="I42" s="7">
        <v>10</v>
      </c>
    </row>
    <row r="43" spans="1:9" s="4" customFormat="1" ht="12.75" x14ac:dyDescent="0.2">
      <c r="A43" s="53" t="s">
        <v>19</v>
      </c>
      <c r="B43" s="53"/>
      <c r="C43" s="23">
        <f>SUM(C38:C42)</f>
        <v>500</v>
      </c>
      <c r="D43" s="23">
        <f t="shared" ref="D43:I43" si="3">SUM(D38:D42)</f>
        <v>22.450000000000003</v>
      </c>
      <c r="E43" s="23">
        <f t="shared" si="3"/>
        <v>25.21</v>
      </c>
      <c r="F43" s="23">
        <f t="shared" si="3"/>
        <v>103.79</v>
      </c>
      <c r="G43" s="23">
        <f t="shared" si="3"/>
        <v>666.06</v>
      </c>
      <c r="H43" s="23">
        <f t="shared" si="3"/>
        <v>0</v>
      </c>
      <c r="I43" s="17">
        <f t="shared" si="3"/>
        <v>70</v>
      </c>
    </row>
    <row r="44" spans="1:9" ht="12.75" x14ac:dyDescent="0.2">
      <c r="A44" s="54" t="s">
        <v>20</v>
      </c>
      <c r="B44" s="20" t="s">
        <v>36</v>
      </c>
      <c r="C44" s="8">
        <v>200</v>
      </c>
      <c r="D44" s="7">
        <v>6.68</v>
      </c>
      <c r="E44" s="7">
        <v>4.5999999999999996</v>
      </c>
      <c r="F44" s="7">
        <v>30.28</v>
      </c>
      <c r="G44" s="22">
        <v>133.13999999999999</v>
      </c>
      <c r="H44" s="22" t="s">
        <v>35</v>
      </c>
      <c r="I44" s="7">
        <v>12</v>
      </c>
    </row>
    <row r="45" spans="1:9" ht="12.75" x14ac:dyDescent="0.2">
      <c r="A45" s="55"/>
      <c r="B45" s="20" t="s">
        <v>23</v>
      </c>
      <c r="C45" s="8">
        <v>40</v>
      </c>
      <c r="D45" s="7">
        <v>3.04</v>
      </c>
      <c r="E45" s="7">
        <v>0.76</v>
      </c>
      <c r="F45" s="7">
        <v>14.16</v>
      </c>
      <c r="G45" s="22">
        <v>73.2</v>
      </c>
      <c r="H45" s="22" t="s">
        <v>14</v>
      </c>
      <c r="I45" s="7">
        <v>4</v>
      </c>
    </row>
    <row r="46" spans="1:9" ht="12.75" x14ac:dyDescent="0.2">
      <c r="A46" s="55"/>
      <c r="B46" s="20" t="s">
        <v>38</v>
      </c>
      <c r="C46" s="8">
        <v>90</v>
      </c>
      <c r="D46" s="7">
        <v>16.440000000000001</v>
      </c>
      <c r="E46" s="7">
        <v>16.32</v>
      </c>
      <c r="F46" s="7">
        <v>20.94</v>
      </c>
      <c r="G46" s="22">
        <v>271.56</v>
      </c>
      <c r="H46" s="22" t="s">
        <v>37</v>
      </c>
      <c r="I46" s="7">
        <v>35</v>
      </c>
    </row>
    <row r="47" spans="1:9" ht="12.75" x14ac:dyDescent="0.2">
      <c r="A47" s="55"/>
      <c r="B47" s="20" t="s">
        <v>52</v>
      </c>
      <c r="C47" s="8">
        <v>150</v>
      </c>
      <c r="D47" s="7">
        <v>8.1999999999999993</v>
      </c>
      <c r="E47" s="7">
        <v>6.9</v>
      </c>
      <c r="F47" s="7">
        <v>35.9</v>
      </c>
      <c r="G47" s="22">
        <v>238.91</v>
      </c>
      <c r="H47" s="22" t="s">
        <v>51</v>
      </c>
      <c r="I47" s="7">
        <v>7</v>
      </c>
    </row>
    <row r="48" spans="1:9" ht="12.75" x14ac:dyDescent="0.2">
      <c r="A48" s="55"/>
      <c r="B48" s="20" t="s">
        <v>15</v>
      </c>
      <c r="C48" s="8">
        <v>40</v>
      </c>
      <c r="D48" s="7">
        <v>3.84</v>
      </c>
      <c r="E48" s="7">
        <v>0.48</v>
      </c>
      <c r="F48" s="7">
        <v>22.08</v>
      </c>
      <c r="G48" s="22">
        <v>120.8</v>
      </c>
      <c r="H48" s="22" t="s">
        <v>14</v>
      </c>
      <c r="I48" s="7">
        <v>4</v>
      </c>
    </row>
    <row r="49" spans="1:9" ht="12.75" x14ac:dyDescent="0.2">
      <c r="A49" s="56"/>
      <c r="B49" s="20" t="s">
        <v>17</v>
      </c>
      <c r="C49" s="8">
        <v>200</v>
      </c>
      <c r="D49" s="7">
        <v>0.2</v>
      </c>
      <c r="E49" s="7">
        <v>0</v>
      </c>
      <c r="F49" s="7">
        <v>10.5</v>
      </c>
      <c r="G49" s="22">
        <v>38.799999999999997</v>
      </c>
      <c r="H49" s="22" t="s">
        <v>16</v>
      </c>
      <c r="I49" s="7">
        <v>7</v>
      </c>
    </row>
    <row r="50" spans="1:9" s="4" customFormat="1" ht="12.75" x14ac:dyDescent="0.2">
      <c r="A50" s="53" t="s">
        <v>26</v>
      </c>
      <c r="B50" s="53"/>
      <c r="C50" s="24">
        <f t="shared" ref="C50:I50" si="4">SUM(C44:C49)</f>
        <v>720</v>
      </c>
      <c r="D50" s="23">
        <f t="shared" si="4"/>
        <v>38.400000000000006</v>
      </c>
      <c r="E50" s="23">
        <f t="shared" si="4"/>
        <v>29.06</v>
      </c>
      <c r="F50" s="23">
        <f t="shared" si="4"/>
        <v>133.86000000000001</v>
      </c>
      <c r="G50" s="23">
        <f t="shared" si="4"/>
        <v>876.40999999999985</v>
      </c>
      <c r="H50" s="23">
        <f t="shared" si="4"/>
        <v>0</v>
      </c>
      <c r="I50" s="17">
        <f t="shared" si="4"/>
        <v>69</v>
      </c>
    </row>
    <row r="51" spans="1:9" s="4" customFormat="1" ht="12.75" x14ac:dyDescent="0.2">
      <c r="A51" s="52" t="s">
        <v>27</v>
      </c>
      <c r="B51" s="52"/>
      <c r="C51" s="22">
        <f t="shared" ref="C51:I51" si="5">C43+C50</f>
        <v>1220</v>
      </c>
      <c r="D51" s="22">
        <f t="shared" si="5"/>
        <v>60.850000000000009</v>
      </c>
      <c r="E51" s="22">
        <f t="shared" si="5"/>
        <v>54.269999999999996</v>
      </c>
      <c r="F51" s="22">
        <f t="shared" si="5"/>
        <v>237.65000000000003</v>
      </c>
      <c r="G51" s="22">
        <f t="shared" si="5"/>
        <v>1542.4699999999998</v>
      </c>
      <c r="H51" s="22">
        <f t="shared" si="5"/>
        <v>0</v>
      </c>
      <c r="I51" s="7">
        <f t="shared" si="5"/>
        <v>139</v>
      </c>
    </row>
    <row r="52" spans="1:9" s="4" customFormat="1" ht="12.75" x14ac:dyDescent="0.2">
      <c r="A52" s="22" t="s">
        <v>41</v>
      </c>
      <c r="B52" s="22"/>
      <c r="C52" s="22"/>
      <c r="D52" s="22"/>
      <c r="E52" s="22"/>
      <c r="F52" s="22"/>
      <c r="G52" s="22"/>
      <c r="H52" s="22"/>
      <c r="I52" s="7"/>
    </row>
    <row r="53" spans="1:9" s="4" customFormat="1" ht="29.25" customHeight="1" x14ac:dyDescent="0.2">
      <c r="A53" s="22"/>
      <c r="B53" s="34" t="s">
        <v>122</v>
      </c>
      <c r="C53" s="22">
        <v>60</v>
      </c>
      <c r="D53" s="22">
        <v>0.97</v>
      </c>
      <c r="E53" s="22">
        <v>6.07</v>
      </c>
      <c r="F53" s="22">
        <v>5.85</v>
      </c>
      <c r="G53" s="22">
        <v>81.53</v>
      </c>
      <c r="H53" s="22">
        <v>9</v>
      </c>
      <c r="I53" s="7">
        <v>7</v>
      </c>
    </row>
    <row r="54" spans="1:9" ht="12.75" x14ac:dyDescent="0.2">
      <c r="A54" s="52" t="s">
        <v>11</v>
      </c>
      <c r="B54" s="20" t="s">
        <v>43</v>
      </c>
      <c r="C54" s="8">
        <v>90</v>
      </c>
      <c r="D54" s="7">
        <v>17.28</v>
      </c>
      <c r="E54" s="7">
        <v>20.16</v>
      </c>
      <c r="F54" s="7">
        <v>15.72</v>
      </c>
      <c r="G54" s="22">
        <v>188.52</v>
      </c>
      <c r="H54" s="22" t="s">
        <v>42</v>
      </c>
      <c r="I54" s="7">
        <v>30</v>
      </c>
    </row>
    <row r="55" spans="1:9" ht="12.75" x14ac:dyDescent="0.2">
      <c r="A55" s="52"/>
      <c r="B55" s="20" t="s">
        <v>44</v>
      </c>
      <c r="C55" s="8">
        <v>150</v>
      </c>
      <c r="D55" s="7">
        <v>6</v>
      </c>
      <c r="E55" s="7">
        <v>11.34</v>
      </c>
      <c r="F55" s="7">
        <v>54.06</v>
      </c>
      <c r="G55" s="22">
        <v>313.94</v>
      </c>
      <c r="H55" s="22" t="s">
        <v>39</v>
      </c>
      <c r="I55" s="7">
        <v>5.03</v>
      </c>
    </row>
    <row r="56" spans="1:9" ht="12.75" x14ac:dyDescent="0.2">
      <c r="A56" s="52"/>
      <c r="B56" s="20" t="s">
        <v>15</v>
      </c>
      <c r="C56" s="8">
        <v>40</v>
      </c>
      <c r="D56" s="7">
        <v>3.84</v>
      </c>
      <c r="E56" s="7">
        <v>0.48</v>
      </c>
      <c r="F56" s="7">
        <v>22.08</v>
      </c>
      <c r="G56" s="22">
        <v>120.8</v>
      </c>
      <c r="H56" s="22" t="s">
        <v>14</v>
      </c>
      <c r="I56" s="7">
        <v>4</v>
      </c>
    </row>
    <row r="57" spans="1:9" ht="12.75" x14ac:dyDescent="0.2">
      <c r="A57" s="52"/>
      <c r="B57" s="20" t="s">
        <v>46</v>
      </c>
      <c r="C57" s="8">
        <v>200</v>
      </c>
      <c r="D57" s="7">
        <v>0.3</v>
      </c>
      <c r="E57" s="7">
        <v>0</v>
      </c>
      <c r="F57" s="7">
        <v>6.7</v>
      </c>
      <c r="G57" s="22">
        <v>27.9</v>
      </c>
      <c r="H57" s="22" t="s">
        <v>45</v>
      </c>
      <c r="I57" s="7">
        <v>10</v>
      </c>
    </row>
    <row r="58" spans="1:9" s="4" customFormat="1" ht="12.75" x14ac:dyDescent="0.2">
      <c r="A58" s="53" t="s">
        <v>19</v>
      </c>
      <c r="B58" s="53"/>
      <c r="C58" s="24">
        <f>SUM(C53:C57)</f>
        <v>540</v>
      </c>
      <c r="D58" s="23">
        <f t="shared" ref="D58:I58" si="6">SUM(D53:D57)</f>
        <v>28.39</v>
      </c>
      <c r="E58" s="23">
        <f t="shared" si="6"/>
        <v>38.049999999999997</v>
      </c>
      <c r="F58" s="23">
        <f t="shared" si="6"/>
        <v>104.41</v>
      </c>
      <c r="G58" s="23">
        <f t="shared" si="6"/>
        <v>732.68999999999994</v>
      </c>
      <c r="H58" s="23">
        <f t="shared" si="6"/>
        <v>9</v>
      </c>
      <c r="I58" s="23">
        <f t="shared" si="6"/>
        <v>56.03</v>
      </c>
    </row>
    <row r="59" spans="1:9" ht="25.5" x14ac:dyDescent="0.2">
      <c r="A59" s="52" t="s">
        <v>20</v>
      </c>
      <c r="B59" s="20" t="s">
        <v>48</v>
      </c>
      <c r="C59" s="8">
        <v>200</v>
      </c>
      <c r="D59" s="7">
        <v>5.12</v>
      </c>
      <c r="E59" s="7">
        <v>6.22</v>
      </c>
      <c r="F59" s="7">
        <v>49.48</v>
      </c>
      <c r="G59" s="22">
        <v>119.44</v>
      </c>
      <c r="H59" s="22" t="s">
        <v>47</v>
      </c>
      <c r="I59" s="7">
        <v>10</v>
      </c>
    </row>
    <row r="60" spans="1:9" ht="12.75" x14ac:dyDescent="0.2">
      <c r="A60" s="52"/>
      <c r="B60" s="20" t="s">
        <v>23</v>
      </c>
      <c r="C60" s="8">
        <v>40</v>
      </c>
      <c r="D60" s="7">
        <v>3.04</v>
      </c>
      <c r="E60" s="7">
        <v>0.76</v>
      </c>
      <c r="F60" s="7">
        <v>14.16</v>
      </c>
      <c r="G60" s="22">
        <v>73.2</v>
      </c>
      <c r="H60" s="22" t="s">
        <v>14</v>
      </c>
      <c r="I60" s="7">
        <v>4</v>
      </c>
    </row>
    <row r="61" spans="1:9" ht="12.75" x14ac:dyDescent="0.2">
      <c r="A61" s="52"/>
      <c r="B61" s="20" t="s">
        <v>50</v>
      </c>
      <c r="C61" s="8">
        <v>90</v>
      </c>
      <c r="D61" s="7">
        <v>12.3</v>
      </c>
      <c r="E61" s="7">
        <v>10.95</v>
      </c>
      <c r="F61" s="7">
        <v>7.5</v>
      </c>
      <c r="G61" s="22">
        <v>177.75</v>
      </c>
      <c r="H61" s="22" t="s">
        <v>49</v>
      </c>
      <c r="I61" s="7">
        <v>30</v>
      </c>
    </row>
    <row r="62" spans="1:9" ht="12.75" x14ac:dyDescent="0.2">
      <c r="A62" s="52"/>
      <c r="B62" s="19" t="s">
        <v>75</v>
      </c>
      <c r="C62" s="8">
        <v>150</v>
      </c>
      <c r="D62" s="7">
        <v>3.6</v>
      </c>
      <c r="E62" s="7">
        <v>5.4</v>
      </c>
      <c r="F62" s="7">
        <v>36.409999999999997</v>
      </c>
      <c r="G62" s="22">
        <v>208.7</v>
      </c>
      <c r="H62" s="22" t="s">
        <v>74</v>
      </c>
      <c r="I62" s="7">
        <v>7</v>
      </c>
    </row>
    <row r="63" spans="1:9" ht="12.75" x14ac:dyDescent="0.2">
      <c r="A63" s="52"/>
      <c r="B63" s="20" t="s">
        <v>15</v>
      </c>
      <c r="C63" s="8">
        <v>40</v>
      </c>
      <c r="D63" s="7">
        <v>3.84</v>
      </c>
      <c r="E63" s="7">
        <v>0.48</v>
      </c>
      <c r="F63" s="7">
        <v>22.08</v>
      </c>
      <c r="G63" s="22">
        <v>120.8</v>
      </c>
      <c r="H63" s="22" t="s">
        <v>14</v>
      </c>
      <c r="I63" s="7">
        <v>4</v>
      </c>
    </row>
    <row r="64" spans="1:9" ht="12.75" x14ac:dyDescent="0.2">
      <c r="A64" s="52"/>
      <c r="B64" s="20" t="s">
        <v>54</v>
      </c>
      <c r="C64" s="8">
        <v>200</v>
      </c>
      <c r="D64" s="7">
        <v>0.5</v>
      </c>
      <c r="E64" s="7">
        <v>0</v>
      </c>
      <c r="F64" s="7">
        <v>19.8</v>
      </c>
      <c r="G64" s="22">
        <v>81</v>
      </c>
      <c r="H64" s="22" t="s">
        <v>53</v>
      </c>
      <c r="I64" s="7">
        <v>10</v>
      </c>
    </row>
    <row r="65" spans="1:9" s="4" customFormat="1" ht="12.75" x14ac:dyDescent="0.2">
      <c r="A65" s="53" t="s">
        <v>26</v>
      </c>
      <c r="B65" s="53"/>
      <c r="C65" s="24">
        <f t="shared" ref="C65:I65" si="7">SUM(C59:C64)</f>
        <v>720</v>
      </c>
      <c r="D65" s="23">
        <f t="shared" si="7"/>
        <v>28.400000000000002</v>
      </c>
      <c r="E65" s="23">
        <f t="shared" si="7"/>
        <v>23.81</v>
      </c>
      <c r="F65" s="23">
        <f t="shared" si="7"/>
        <v>149.43</v>
      </c>
      <c r="G65" s="23">
        <f t="shared" si="7"/>
        <v>780.88999999999987</v>
      </c>
      <c r="H65" s="23">
        <f t="shared" si="7"/>
        <v>0</v>
      </c>
      <c r="I65" s="17">
        <f t="shared" si="7"/>
        <v>65</v>
      </c>
    </row>
    <row r="66" spans="1:9" s="4" customFormat="1" ht="12.75" x14ac:dyDescent="0.2">
      <c r="A66" s="52" t="s">
        <v>27</v>
      </c>
      <c r="B66" s="52"/>
      <c r="C66" s="22">
        <f t="shared" ref="C66:I66" si="8">C58+C65</f>
        <v>1260</v>
      </c>
      <c r="D66" s="22">
        <f t="shared" si="8"/>
        <v>56.790000000000006</v>
      </c>
      <c r="E66" s="22">
        <f t="shared" si="8"/>
        <v>61.86</v>
      </c>
      <c r="F66" s="22">
        <f t="shared" si="8"/>
        <v>253.84</v>
      </c>
      <c r="G66" s="22">
        <f t="shared" si="8"/>
        <v>1513.58</v>
      </c>
      <c r="H66" s="22">
        <f t="shared" si="8"/>
        <v>9</v>
      </c>
      <c r="I66" s="7">
        <f t="shared" si="8"/>
        <v>121.03</v>
      </c>
    </row>
    <row r="67" spans="1:9" s="4" customFormat="1" ht="12.75" x14ac:dyDescent="0.2">
      <c r="A67" s="22" t="s">
        <v>55</v>
      </c>
      <c r="B67" s="22"/>
      <c r="C67" s="22"/>
      <c r="D67" s="22"/>
      <c r="E67" s="22"/>
      <c r="F67" s="22"/>
      <c r="G67" s="22"/>
      <c r="H67" s="22"/>
      <c r="I67" s="7"/>
    </row>
    <row r="68" spans="1:9" ht="12.75" x14ac:dyDescent="0.2">
      <c r="A68" s="52" t="s">
        <v>11</v>
      </c>
      <c r="B68" s="20" t="s">
        <v>57</v>
      </c>
      <c r="C68" s="8">
        <v>150</v>
      </c>
      <c r="D68" s="7">
        <v>13.12</v>
      </c>
      <c r="E68" s="7">
        <v>17.25</v>
      </c>
      <c r="F68" s="7">
        <v>23.89</v>
      </c>
      <c r="G68" s="22">
        <v>292.45</v>
      </c>
      <c r="H68" s="22" t="s">
        <v>56</v>
      </c>
      <c r="I68" s="7">
        <v>26.14</v>
      </c>
    </row>
    <row r="69" spans="1:9" ht="12.75" x14ac:dyDescent="0.2">
      <c r="A69" s="52"/>
      <c r="B69" s="20" t="s">
        <v>15</v>
      </c>
      <c r="C69" s="8">
        <v>40</v>
      </c>
      <c r="D69" s="7">
        <v>3.84</v>
      </c>
      <c r="E69" s="7">
        <v>0.48</v>
      </c>
      <c r="F69" s="7">
        <v>22.08</v>
      </c>
      <c r="G69" s="22">
        <v>120.8</v>
      </c>
      <c r="H69" s="22" t="s">
        <v>14</v>
      </c>
      <c r="I69" s="7">
        <v>4</v>
      </c>
    </row>
    <row r="70" spans="1:9" ht="12.75" x14ac:dyDescent="0.2">
      <c r="A70" s="52"/>
      <c r="B70" s="20" t="s">
        <v>32</v>
      </c>
      <c r="C70" s="8">
        <v>10</v>
      </c>
      <c r="D70" s="7">
        <v>2.82</v>
      </c>
      <c r="E70" s="7">
        <v>3.65</v>
      </c>
      <c r="F70" s="7">
        <v>0.23</v>
      </c>
      <c r="G70" s="22">
        <v>49.4</v>
      </c>
      <c r="H70" s="22" t="s">
        <v>31</v>
      </c>
      <c r="I70" s="7">
        <v>10</v>
      </c>
    </row>
    <row r="71" spans="1:9" ht="12.75" x14ac:dyDescent="0.2">
      <c r="A71" s="52"/>
      <c r="B71" s="20" t="s">
        <v>59</v>
      </c>
      <c r="C71" s="8">
        <v>200</v>
      </c>
      <c r="D71" s="7">
        <v>0.6</v>
      </c>
      <c r="E71" s="7">
        <v>0.2</v>
      </c>
      <c r="F71" s="7">
        <v>15.2</v>
      </c>
      <c r="G71" s="22">
        <v>65.3</v>
      </c>
      <c r="H71" s="22" t="s">
        <v>58</v>
      </c>
      <c r="I71" s="7">
        <v>10</v>
      </c>
    </row>
    <row r="72" spans="1:9" ht="12.75" x14ac:dyDescent="0.2">
      <c r="A72" s="52"/>
      <c r="B72" s="20" t="s">
        <v>18</v>
      </c>
      <c r="C72" s="8">
        <v>100</v>
      </c>
      <c r="D72" s="7">
        <v>0.38</v>
      </c>
      <c r="E72" s="7">
        <v>0.38</v>
      </c>
      <c r="F72" s="7">
        <v>21.77</v>
      </c>
      <c r="G72" s="22">
        <v>44.38</v>
      </c>
      <c r="H72" s="22" t="s">
        <v>14</v>
      </c>
      <c r="I72" s="7">
        <v>31.5</v>
      </c>
    </row>
    <row r="73" spans="1:9" s="4" customFormat="1" ht="12.75" x14ac:dyDescent="0.2">
      <c r="A73" s="53" t="s">
        <v>19</v>
      </c>
      <c r="B73" s="53"/>
      <c r="C73" s="23">
        <f>SUM(C68:C72)</f>
        <v>500</v>
      </c>
      <c r="D73" s="23">
        <f t="shared" ref="D73:I73" si="9">SUM(D68:D72)</f>
        <v>20.76</v>
      </c>
      <c r="E73" s="23">
        <f t="shared" si="9"/>
        <v>21.959999999999997</v>
      </c>
      <c r="F73" s="23">
        <f t="shared" si="9"/>
        <v>83.169999999999987</v>
      </c>
      <c r="G73" s="23">
        <f t="shared" si="9"/>
        <v>572.32999999999993</v>
      </c>
      <c r="H73" s="23">
        <f t="shared" si="9"/>
        <v>0</v>
      </c>
      <c r="I73" s="17">
        <f t="shared" si="9"/>
        <v>81.64</v>
      </c>
    </row>
    <row r="74" spans="1:9" s="4" customFormat="1" ht="12.75" x14ac:dyDescent="0.2">
      <c r="A74" s="22"/>
      <c r="B74" s="22" t="s">
        <v>123</v>
      </c>
      <c r="C74" s="22">
        <v>60</v>
      </c>
      <c r="D74" s="22">
        <v>0.67</v>
      </c>
      <c r="E74" s="22">
        <v>0.15</v>
      </c>
      <c r="F74" s="22">
        <v>2.25</v>
      </c>
      <c r="G74" s="22">
        <v>12.83</v>
      </c>
      <c r="H74" s="22">
        <v>4</v>
      </c>
      <c r="I74" s="7">
        <v>7</v>
      </c>
    </row>
    <row r="75" spans="1:9" ht="12.75" x14ac:dyDescent="0.2">
      <c r="A75" s="52" t="s">
        <v>20</v>
      </c>
      <c r="B75" s="20" t="s">
        <v>22</v>
      </c>
      <c r="C75" s="8">
        <v>200</v>
      </c>
      <c r="D75" s="7">
        <f>5.93/230*200</f>
        <v>5.1565217391304348</v>
      </c>
      <c r="E75" s="7">
        <f>7.8/230*200</f>
        <v>6.7826086956521747</v>
      </c>
      <c r="F75" s="7">
        <f>32.78/230*200</f>
        <v>28.504347826086956</v>
      </c>
      <c r="G75" s="22">
        <f>206.54/230*200</f>
        <v>179.6</v>
      </c>
      <c r="H75" s="22" t="s">
        <v>21</v>
      </c>
      <c r="I75" s="7">
        <v>16</v>
      </c>
    </row>
    <row r="76" spans="1:9" ht="12.75" x14ac:dyDescent="0.2">
      <c r="A76" s="52"/>
      <c r="B76" s="20" t="s">
        <v>23</v>
      </c>
      <c r="C76" s="8">
        <v>40</v>
      </c>
      <c r="D76" s="7">
        <v>3.04</v>
      </c>
      <c r="E76" s="7">
        <v>0.76</v>
      </c>
      <c r="F76" s="7">
        <v>14.16</v>
      </c>
      <c r="G76" s="22">
        <v>73.2</v>
      </c>
      <c r="H76" s="22" t="s">
        <v>14</v>
      </c>
      <c r="I76" s="7">
        <v>4</v>
      </c>
    </row>
    <row r="77" spans="1:9" ht="12.75" x14ac:dyDescent="0.2">
      <c r="A77" s="52"/>
      <c r="B77" s="20" t="s">
        <v>25</v>
      </c>
      <c r="C77" s="8">
        <v>160</v>
      </c>
      <c r="D77" s="7">
        <v>25.93</v>
      </c>
      <c r="E77" s="7">
        <v>17.2</v>
      </c>
      <c r="F77" s="7">
        <v>37.24</v>
      </c>
      <c r="G77" s="22">
        <v>488.87</v>
      </c>
      <c r="H77" s="22" t="s">
        <v>24</v>
      </c>
      <c r="I77" s="7">
        <v>40</v>
      </c>
    </row>
    <row r="78" spans="1:9" ht="12.75" x14ac:dyDescent="0.2">
      <c r="A78" s="52"/>
      <c r="B78" s="20" t="s">
        <v>15</v>
      </c>
      <c r="C78" s="8">
        <v>40</v>
      </c>
      <c r="D78" s="7">
        <v>3.84</v>
      </c>
      <c r="E78" s="7">
        <v>0.48</v>
      </c>
      <c r="F78" s="7">
        <v>22.08</v>
      </c>
      <c r="G78" s="22">
        <v>120.8</v>
      </c>
      <c r="H78" s="22" t="s">
        <v>14</v>
      </c>
      <c r="I78" s="7">
        <v>4</v>
      </c>
    </row>
    <row r="79" spans="1:9" ht="12.75" x14ac:dyDescent="0.2">
      <c r="A79" s="52"/>
      <c r="B79" s="20" t="s">
        <v>17</v>
      </c>
      <c r="C79" s="8">
        <v>200</v>
      </c>
      <c r="D79" s="7">
        <v>0.2</v>
      </c>
      <c r="E79" s="7">
        <v>0</v>
      </c>
      <c r="F79" s="7">
        <v>10.5</v>
      </c>
      <c r="G79" s="22">
        <v>38.799999999999997</v>
      </c>
      <c r="H79" s="22" t="s">
        <v>16</v>
      </c>
      <c r="I79" s="7">
        <v>7</v>
      </c>
    </row>
    <row r="80" spans="1:9" s="4" customFormat="1" ht="12.75" x14ac:dyDescent="0.2">
      <c r="A80" s="53" t="s">
        <v>26</v>
      </c>
      <c r="B80" s="53"/>
      <c r="C80" s="23">
        <f>SUM(C74:C79)</f>
        <v>700</v>
      </c>
      <c r="D80" s="23">
        <f t="shared" ref="D80:I80" si="10">SUM(D74:D79)</f>
        <v>38.836521739130433</v>
      </c>
      <c r="E80" s="23">
        <f t="shared" si="10"/>
        <v>25.372608695652175</v>
      </c>
      <c r="F80" s="23">
        <f t="shared" si="10"/>
        <v>114.73434782608696</v>
      </c>
      <c r="G80" s="23">
        <f t="shared" si="10"/>
        <v>914.09999999999991</v>
      </c>
      <c r="H80" s="23">
        <f t="shared" si="10"/>
        <v>4</v>
      </c>
      <c r="I80" s="17">
        <f t="shared" si="10"/>
        <v>78</v>
      </c>
    </row>
    <row r="81" spans="1:9" s="4" customFormat="1" ht="12.75" x14ac:dyDescent="0.2">
      <c r="A81" s="52" t="s">
        <v>27</v>
      </c>
      <c r="B81" s="52"/>
      <c r="C81" s="22">
        <f>C73+C80</f>
        <v>1200</v>
      </c>
      <c r="D81" s="22">
        <f t="shared" ref="D81:I81" si="11">D73+D80</f>
        <v>59.596521739130438</v>
      </c>
      <c r="E81" s="22">
        <f t="shared" si="11"/>
        <v>47.332608695652169</v>
      </c>
      <c r="F81" s="22">
        <f t="shared" si="11"/>
        <v>197.90434782608696</v>
      </c>
      <c r="G81" s="22">
        <f t="shared" si="11"/>
        <v>1486.4299999999998</v>
      </c>
      <c r="H81" s="22">
        <f t="shared" si="11"/>
        <v>4</v>
      </c>
      <c r="I81" s="7">
        <f t="shared" si="11"/>
        <v>159.63999999999999</v>
      </c>
    </row>
    <row r="82" spans="1:9" s="4" customFormat="1" ht="12.75" x14ac:dyDescent="0.2">
      <c r="A82" s="22" t="s">
        <v>60</v>
      </c>
      <c r="B82" s="22"/>
      <c r="C82" s="22"/>
      <c r="D82" s="22"/>
      <c r="E82" s="22"/>
      <c r="F82" s="22"/>
      <c r="G82" s="22"/>
      <c r="H82" s="22"/>
      <c r="I82" s="7"/>
    </row>
    <row r="83" spans="1:9" ht="12.75" x14ac:dyDescent="0.2">
      <c r="A83" s="52" t="s">
        <v>11</v>
      </c>
      <c r="B83" s="22" t="s">
        <v>101</v>
      </c>
      <c r="C83" s="22">
        <v>90</v>
      </c>
      <c r="D83" s="22">
        <v>28.95</v>
      </c>
      <c r="E83" s="22">
        <v>5.0999999999999996</v>
      </c>
      <c r="F83" s="22">
        <v>1.05</v>
      </c>
      <c r="G83" s="22">
        <v>139.35</v>
      </c>
      <c r="H83" s="22">
        <v>126</v>
      </c>
      <c r="I83" s="7">
        <v>46.3</v>
      </c>
    </row>
    <row r="84" spans="1:9" ht="12.75" x14ac:dyDescent="0.2">
      <c r="A84" s="52"/>
      <c r="B84" s="20" t="s">
        <v>44</v>
      </c>
      <c r="C84" s="8">
        <v>170</v>
      </c>
      <c r="D84" s="7">
        <v>6</v>
      </c>
      <c r="E84" s="7">
        <v>11.34</v>
      </c>
      <c r="F84" s="7">
        <v>54.06</v>
      </c>
      <c r="G84" s="22">
        <v>313.94</v>
      </c>
      <c r="H84" s="8">
        <v>59</v>
      </c>
      <c r="I84" s="7">
        <v>5.7</v>
      </c>
    </row>
    <row r="85" spans="1:9" ht="12.75" x14ac:dyDescent="0.2">
      <c r="A85" s="52"/>
      <c r="B85" s="20" t="s">
        <v>15</v>
      </c>
      <c r="C85" s="8">
        <v>40</v>
      </c>
      <c r="D85" s="7">
        <v>3.84</v>
      </c>
      <c r="E85" s="7">
        <v>0.48</v>
      </c>
      <c r="F85" s="7">
        <v>22.08</v>
      </c>
      <c r="G85" s="22">
        <v>120.8</v>
      </c>
      <c r="H85" s="22" t="s">
        <v>14</v>
      </c>
      <c r="I85" s="7">
        <v>4</v>
      </c>
    </row>
    <row r="86" spans="1:9" ht="12.75" x14ac:dyDescent="0.2">
      <c r="A86" s="52"/>
      <c r="B86" s="20" t="s">
        <v>17</v>
      </c>
      <c r="C86" s="8">
        <v>200</v>
      </c>
      <c r="D86" s="7">
        <v>0.2</v>
      </c>
      <c r="E86" s="7">
        <v>0</v>
      </c>
      <c r="F86" s="7">
        <v>10.5</v>
      </c>
      <c r="G86" s="22">
        <v>38.799999999999997</v>
      </c>
      <c r="H86" s="8">
        <v>143</v>
      </c>
      <c r="I86" s="7">
        <v>7</v>
      </c>
    </row>
    <row r="87" spans="1:9" s="4" customFormat="1" ht="12.75" x14ac:dyDescent="0.2">
      <c r="A87" s="53" t="s">
        <v>19</v>
      </c>
      <c r="B87" s="53"/>
      <c r="C87" s="23">
        <f t="shared" ref="C87:I87" si="12">SUM(C83:C86)</f>
        <v>500</v>
      </c>
      <c r="D87" s="23">
        <f t="shared" si="12"/>
        <v>38.990000000000009</v>
      </c>
      <c r="E87" s="23">
        <f t="shared" si="12"/>
        <v>16.919999999999998</v>
      </c>
      <c r="F87" s="23">
        <f t="shared" si="12"/>
        <v>87.69</v>
      </c>
      <c r="G87" s="23">
        <f t="shared" si="12"/>
        <v>612.88999999999987</v>
      </c>
      <c r="H87" s="23">
        <f t="shared" si="12"/>
        <v>328</v>
      </c>
      <c r="I87" s="17">
        <f t="shared" si="12"/>
        <v>63</v>
      </c>
    </row>
    <row r="88" spans="1:9" ht="25.5" x14ac:dyDescent="0.2">
      <c r="A88" s="52" t="s">
        <v>20</v>
      </c>
      <c r="B88" s="20" t="s">
        <v>67</v>
      </c>
      <c r="C88" s="8">
        <v>180</v>
      </c>
      <c r="D88" s="7">
        <v>1.3</v>
      </c>
      <c r="E88" s="7">
        <v>3.64</v>
      </c>
      <c r="F88" s="7">
        <v>8.76</v>
      </c>
      <c r="G88" s="22">
        <v>231.96</v>
      </c>
      <c r="H88" s="22" t="s">
        <v>66</v>
      </c>
      <c r="I88" s="7">
        <v>15</v>
      </c>
    </row>
    <row r="89" spans="1:9" ht="12.75" x14ac:dyDescent="0.2">
      <c r="A89" s="52"/>
      <c r="B89" s="20" t="s">
        <v>23</v>
      </c>
      <c r="C89" s="8">
        <v>40</v>
      </c>
      <c r="D89" s="7">
        <v>3.04</v>
      </c>
      <c r="E89" s="7">
        <v>0.76</v>
      </c>
      <c r="F89" s="7">
        <v>14.16</v>
      </c>
      <c r="G89" s="22">
        <v>73.2</v>
      </c>
      <c r="H89" s="22" t="s">
        <v>14</v>
      </c>
      <c r="I89" s="7">
        <v>4</v>
      </c>
    </row>
    <row r="90" spans="1:9" ht="12.75" x14ac:dyDescent="0.2">
      <c r="A90" s="52"/>
      <c r="B90" s="20" t="s">
        <v>43</v>
      </c>
      <c r="C90" s="8">
        <v>90</v>
      </c>
      <c r="D90" s="7">
        <v>17.28</v>
      </c>
      <c r="E90" s="7">
        <v>20.16</v>
      </c>
      <c r="F90" s="7">
        <v>15.72</v>
      </c>
      <c r="G90" s="22">
        <v>188.52</v>
      </c>
      <c r="H90" s="22" t="s">
        <v>42</v>
      </c>
      <c r="I90" s="7">
        <v>30</v>
      </c>
    </row>
    <row r="91" spans="1:9" ht="12.75" x14ac:dyDescent="0.2">
      <c r="A91" s="52"/>
      <c r="B91" s="20" t="s">
        <v>52</v>
      </c>
      <c r="C91" s="8">
        <v>150</v>
      </c>
      <c r="D91" s="7">
        <v>8.1999999999999993</v>
      </c>
      <c r="E91" s="7">
        <v>6.9</v>
      </c>
      <c r="F91" s="7">
        <v>35.9</v>
      </c>
      <c r="G91" s="22">
        <v>238.91</v>
      </c>
      <c r="H91" s="22" t="s">
        <v>51</v>
      </c>
      <c r="I91" s="7">
        <v>7</v>
      </c>
    </row>
    <row r="92" spans="1:9" ht="12.75" x14ac:dyDescent="0.2">
      <c r="A92" s="52"/>
      <c r="B92" s="20" t="s">
        <v>15</v>
      </c>
      <c r="C92" s="8">
        <v>40</v>
      </c>
      <c r="D92" s="7">
        <v>3.84</v>
      </c>
      <c r="E92" s="7">
        <v>0.48</v>
      </c>
      <c r="F92" s="7">
        <v>22.08</v>
      </c>
      <c r="G92" s="22">
        <v>120.8</v>
      </c>
      <c r="H92" s="22" t="s">
        <v>14</v>
      </c>
      <c r="I92" s="7">
        <v>4</v>
      </c>
    </row>
    <row r="93" spans="1:9" ht="12.75" x14ac:dyDescent="0.2">
      <c r="A93" s="52"/>
      <c r="B93" s="20" t="s">
        <v>59</v>
      </c>
      <c r="C93" s="8">
        <v>200</v>
      </c>
      <c r="D93" s="7">
        <v>0.6</v>
      </c>
      <c r="E93" s="7">
        <v>0.2</v>
      </c>
      <c r="F93" s="7">
        <v>15.2</v>
      </c>
      <c r="G93" s="22">
        <v>65.3</v>
      </c>
      <c r="H93" s="22" t="s">
        <v>58</v>
      </c>
      <c r="I93" s="7">
        <v>10</v>
      </c>
    </row>
    <row r="94" spans="1:9" s="4" customFormat="1" ht="12.75" x14ac:dyDescent="0.2">
      <c r="A94" s="53" t="s">
        <v>26</v>
      </c>
      <c r="B94" s="53"/>
      <c r="C94" s="24">
        <f>SUM(C88:C93)</f>
        <v>700</v>
      </c>
      <c r="D94" s="23">
        <f t="shared" ref="D94:I94" si="13">SUM(D88:D93)</f>
        <v>34.26</v>
      </c>
      <c r="E94" s="23">
        <f t="shared" si="13"/>
        <v>32.14</v>
      </c>
      <c r="F94" s="23">
        <f t="shared" si="13"/>
        <v>111.82</v>
      </c>
      <c r="G94" s="23">
        <f t="shared" si="13"/>
        <v>918.68999999999994</v>
      </c>
      <c r="H94" s="23">
        <f t="shared" si="13"/>
        <v>0</v>
      </c>
      <c r="I94" s="17">
        <f t="shared" si="13"/>
        <v>70</v>
      </c>
    </row>
    <row r="95" spans="1:9" s="4" customFormat="1" ht="12.75" x14ac:dyDescent="0.2">
      <c r="A95" s="52" t="s">
        <v>27</v>
      </c>
      <c r="B95" s="52"/>
      <c r="C95" s="22">
        <f t="shared" ref="C95:I95" si="14">C87+C94</f>
        <v>1200</v>
      </c>
      <c r="D95" s="22">
        <f t="shared" si="14"/>
        <v>73.25</v>
      </c>
      <c r="E95" s="22">
        <f t="shared" si="14"/>
        <v>49.06</v>
      </c>
      <c r="F95" s="22">
        <f t="shared" si="14"/>
        <v>199.51</v>
      </c>
      <c r="G95" s="22">
        <f t="shared" si="14"/>
        <v>1531.58</v>
      </c>
      <c r="H95" s="22">
        <f t="shared" si="14"/>
        <v>328</v>
      </c>
      <c r="I95" s="7">
        <f t="shared" si="14"/>
        <v>133</v>
      </c>
    </row>
    <row r="96" spans="1:9" s="4" customFormat="1" ht="12.75" x14ac:dyDescent="0.2">
      <c r="A96" s="22" t="s">
        <v>68</v>
      </c>
      <c r="B96" s="22"/>
      <c r="C96" s="22"/>
      <c r="D96" s="22"/>
      <c r="E96" s="22"/>
      <c r="F96" s="22"/>
      <c r="G96" s="22"/>
      <c r="H96" s="22"/>
      <c r="I96" s="7"/>
    </row>
    <row r="97" spans="1:9" ht="12.75" x14ac:dyDescent="0.2">
      <c r="A97" s="52" t="s">
        <v>11</v>
      </c>
      <c r="B97" s="20" t="s">
        <v>30</v>
      </c>
      <c r="C97" s="8">
        <v>200</v>
      </c>
      <c r="D97" s="7">
        <v>14.06</v>
      </c>
      <c r="E97" s="7">
        <v>11.78</v>
      </c>
      <c r="F97" s="7">
        <v>30.96</v>
      </c>
      <c r="G97" s="22">
        <v>207.16</v>
      </c>
      <c r="H97" s="22" t="s">
        <v>29</v>
      </c>
      <c r="I97" s="7">
        <v>31</v>
      </c>
    </row>
    <row r="98" spans="1:9" ht="12.75" x14ac:dyDescent="0.2">
      <c r="A98" s="52"/>
      <c r="B98" s="20" t="s">
        <v>15</v>
      </c>
      <c r="C98" s="8">
        <v>40</v>
      </c>
      <c r="D98" s="7">
        <v>3.84</v>
      </c>
      <c r="E98" s="7">
        <v>0.48</v>
      </c>
      <c r="F98" s="7">
        <v>22.08</v>
      </c>
      <c r="G98" s="22">
        <v>120.8</v>
      </c>
      <c r="H98" s="22" t="s">
        <v>14</v>
      </c>
      <c r="I98" s="7">
        <v>4</v>
      </c>
    </row>
    <row r="99" spans="1:9" ht="12.75" x14ac:dyDescent="0.2">
      <c r="A99" s="52"/>
      <c r="B99" s="20" t="s">
        <v>32</v>
      </c>
      <c r="C99" s="8">
        <v>10</v>
      </c>
      <c r="D99" s="7">
        <v>2.82</v>
      </c>
      <c r="E99" s="7">
        <v>3.65</v>
      </c>
      <c r="F99" s="7">
        <v>0.23</v>
      </c>
      <c r="G99" s="22">
        <v>49.4</v>
      </c>
      <c r="H99" s="22" t="s">
        <v>31</v>
      </c>
      <c r="I99" s="7">
        <v>10</v>
      </c>
    </row>
    <row r="100" spans="1:9" ht="12.75" x14ac:dyDescent="0.2">
      <c r="A100" s="52"/>
      <c r="B100" s="20" t="s">
        <v>34</v>
      </c>
      <c r="C100" s="8">
        <v>50</v>
      </c>
      <c r="D100" s="7">
        <v>3.85</v>
      </c>
      <c r="E100" s="7">
        <v>4.55</v>
      </c>
      <c r="F100" s="7">
        <v>35.450000000000003</v>
      </c>
      <c r="G100" s="22">
        <v>198</v>
      </c>
      <c r="H100" s="22" t="s">
        <v>33</v>
      </c>
      <c r="I100" s="7">
        <v>15</v>
      </c>
    </row>
    <row r="101" spans="1:9" ht="12.75" x14ac:dyDescent="0.2">
      <c r="A101" s="52"/>
      <c r="B101" s="20" t="s">
        <v>59</v>
      </c>
      <c r="C101" s="8">
        <v>200</v>
      </c>
      <c r="D101" s="7">
        <v>0.6</v>
      </c>
      <c r="E101" s="7">
        <v>0.2</v>
      </c>
      <c r="F101" s="7">
        <v>15.2</v>
      </c>
      <c r="G101" s="22">
        <v>65.3</v>
      </c>
      <c r="H101" s="22" t="s">
        <v>58</v>
      </c>
      <c r="I101" s="7">
        <v>10</v>
      </c>
    </row>
    <row r="102" spans="1:9" s="4" customFormat="1" ht="12.75" x14ac:dyDescent="0.2">
      <c r="A102" s="53" t="s">
        <v>19</v>
      </c>
      <c r="B102" s="53"/>
      <c r="C102" s="23">
        <f>SUM(C97:C101)</f>
        <v>500</v>
      </c>
      <c r="D102" s="23">
        <f t="shared" ref="D102:I102" si="15">SUM(D97:D101)</f>
        <v>25.17</v>
      </c>
      <c r="E102" s="23">
        <f t="shared" si="15"/>
        <v>20.66</v>
      </c>
      <c r="F102" s="23">
        <f t="shared" si="15"/>
        <v>103.92</v>
      </c>
      <c r="G102" s="23">
        <f t="shared" si="15"/>
        <v>640.65999999999985</v>
      </c>
      <c r="H102" s="23">
        <f t="shared" si="15"/>
        <v>0</v>
      </c>
      <c r="I102" s="17">
        <f t="shared" si="15"/>
        <v>70</v>
      </c>
    </row>
    <row r="103" spans="1:9" ht="25.5" x14ac:dyDescent="0.2">
      <c r="A103" s="52" t="s">
        <v>20</v>
      </c>
      <c r="B103" s="20" t="s">
        <v>70</v>
      </c>
      <c r="C103" s="8">
        <v>230</v>
      </c>
      <c r="D103" s="7">
        <v>21.11</v>
      </c>
      <c r="E103" s="7">
        <v>36.270000000000003</v>
      </c>
      <c r="F103" s="7">
        <v>59.91</v>
      </c>
      <c r="G103" s="22">
        <v>577.12</v>
      </c>
      <c r="H103" s="22" t="s">
        <v>69</v>
      </c>
      <c r="I103" s="7">
        <v>11.9</v>
      </c>
    </row>
    <row r="104" spans="1:9" ht="12.75" x14ac:dyDescent="0.2">
      <c r="A104" s="52"/>
      <c r="B104" s="20" t="s">
        <v>23</v>
      </c>
      <c r="C104" s="8">
        <v>40</v>
      </c>
      <c r="D104" s="7">
        <v>3.04</v>
      </c>
      <c r="E104" s="7">
        <v>0.76</v>
      </c>
      <c r="F104" s="7">
        <v>14.16</v>
      </c>
      <c r="G104" s="22">
        <v>73.2</v>
      </c>
      <c r="H104" s="22" t="s">
        <v>14</v>
      </c>
      <c r="I104" s="7">
        <v>4</v>
      </c>
    </row>
    <row r="105" spans="1:9" ht="12.75" x14ac:dyDescent="0.2">
      <c r="A105" s="52"/>
      <c r="B105" s="20" t="s">
        <v>72</v>
      </c>
      <c r="C105" s="8">
        <v>190</v>
      </c>
      <c r="D105" s="7">
        <v>10.01</v>
      </c>
      <c r="E105" s="7">
        <v>9.1199999999999992</v>
      </c>
      <c r="F105" s="7">
        <v>36.229999999999997</v>
      </c>
      <c r="G105" s="22">
        <v>266.76</v>
      </c>
      <c r="H105" s="22" t="s">
        <v>71</v>
      </c>
      <c r="I105" s="7">
        <v>29.4</v>
      </c>
    </row>
    <row r="106" spans="1:9" ht="12.75" x14ac:dyDescent="0.2">
      <c r="A106" s="52"/>
      <c r="B106" s="20" t="s">
        <v>15</v>
      </c>
      <c r="C106" s="8">
        <v>40</v>
      </c>
      <c r="D106" s="7">
        <v>3.84</v>
      </c>
      <c r="E106" s="7">
        <v>0.48</v>
      </c>
      <c r="F106" s="7">
        <v>22.08</v>
      </c>
      <c r="G106" s="22">
        <v>120.8</v>
      </c>
      <c r="H106" s="22" t="s">
        <v>14</v>
      </c>
      <c r="I106" s="7">
        <v>4</v>
      </c>
    </row>
    <row r="107" spans="1:9" ht="12.75" x14ac:dyDescent="0.2">
      <c r="A107" s="52"/>
      <c r="B107" s="20" t="s">
        <v>54</v>
      </c>
      <c r="C107" s="8">
        <v>200</v>
      </c>
      <c r="D107" s="7">
        <v>0.5</v>
      </c>
      <c r="E107" s="7">
        <v>0</v>
      </c>
      <c r="F107" s="7">
        <v>19.8</v>
      </c>
      <c r="G107" s="22">
        <v>81</v>
      </c>
      <c r="H107" s="22" t="s">
        <v>53</v>
      </c>
      <c r="I107" s="7">
        <v>10</v>
      </c>
    </row>
    <row r="108" spans="1:9" s="4" customFormat="1" ht="12.75" x14ac:dyDescent="0.2">
      <c r="A108" s="53" t="s">
        <v>26</v>
      </c>
      <c r="B108" s="53"/>
      <c r="C108" s="23">
        <f>SUM(C103:C107)</f>
        <v>700</v>
      </c>
      <c r="D108" s="23">
        <f t="shared" ref="D108:I108" si="16">SUM(D103:D107)</f>
        <v>38.5</v>
      </c>
      <c r="E108" s="23">
        <f t="shared" si="16"/>
        <v>46.629999999999995</v>
      </c>
      <c r="F108" s="23">
        <f t="shared" si="16"/>
        <v>152.18</v>
      </c>
      <c r="G108" s="23">
        <f t="shared" si="16"/>
        <v>1118.8800000000001</v>
      </c>
      <c r="H108" s="23">
        <f t="shared" si="16"/>
        <v>0</v>
      </c>
      <c r="I108" s="17">
        <f t="shared" si="16"/>
        <v>59.3</v>
      </c>
    </row>
    <row r="109" spans="1:9" s="4" customFormat="1" ht="12.75" x14ac:dyDescent="0.2">
      <c r="A109" s="52" t="s">
        <v>27</v>
      </c>
      <c r="B109" s="52"/>
      <c r="C109" s="22">
        <f>C102+C108</f>
        <v>1200</v>
      </c>
      <c r="D109" s="22">
        <f t="shared" ref="D109:I109" si="17">D102+D108</f>
        <v>63.67</v>
      </c>
      <c r="E109" s="22">
        <f t="shared" si="17"/>
        <v>67.289999999999992</v>
      </c>
      <c r="F109" s="22">
        <f t="shared" si="17"/>
        <v>256.10000000000002</v>
      </c>
      <c r="G109" s="22">
        <f t="shared" si="17"/>
        <v>1759.54</v>
      </c>
      <c r="H109" s="22">
        <f t="shared" si="17"/>
        <v>0</v>
      </c>
      <c r="I109" s="22">
        <f t="shared" si="17"/>
        <v>129.30000000000001</v>
      </c>
    </row>
    <row r="110" spans="1:9" s="4" customFormat="1" ht="12.75" x14ac:dyDescent="0.2">
      <c r="A110" s="22" t="s">
        <v>73</v>
      </c>
      <c r="B110" s="22"/>
      <c r="C110" s="22"/>
      <c r="D110" s="22"/>
      <c r="E110" s="22"/>
      <c r="F110" s="22"/>
      <c r="G110" s="22"/>
      <c r="H110" s="22"/>
      <c r="I110" s="7"/>
    </row>
    <row r="111" spans="1:9" s="4" customFormat="1" ht="12.75" x14ac:dyDescent="0.2">
      <c r="A111" s="54" t="s">
        <v>11</v>
      </c>
      <c r="B111" s="19" t="s">
        <v>103</v>
      </c>
      <c r="C111" s="8">
        <v>200</v>
      </c>
      <c r="D111" s="7">
        <v>15.1</v>
      </c>
      <c r="E111" s="7">
        <v>21.16</v>
      </c>
      <c r="F111" s="7">
        <v>39.94</v>
      </c>
      <c r="G111" s="22">
        <v>183.02</v>
      </c>
      <c r="H111" s="22" t="s">
        <v>61</v>
      </c>
      <c r="I111" s="14">
        <v>27.9</v>
      </c>
    </row>
    <row r="112" spans="1:9" s="4" customFormat="1" ht="12.75" x14ac:dyDescent="0.2">
      <c r="A112" s="55"/>
      <c r="B112" s="20" t="s">
        <v>15</v>
      </c>
      <c r="C112" s="8">
        <v>40</v>
      </c>
      <c r="D112" s="7">
        <v>3.84</v>
      </c>
      <c r="E112" s="7">
        <v>0.48</v>
      </c>
      <c r="F112" s="7">
        <v>22.08</v>
      </c>
      <c r="G112" s="22">
        <v>120.8</v>
      </c>
      <c r="H112" s="22" t="s">
        <v>14</v>
      </c>
      <c r="I112" s="7">
        <v>4</v>
      </c>
    </row>
    <row r="113" spans="1:9" ht="12.75" x14ac:dyDescent="0.2">
      <c r="A113" s="55"/>
      <c r="B113" s="20" t="s">
        <v>63</v>
      </c>
      <c r="C113" s="8">
        <v>10</v>
      </c>
      <c r="D113" s="7">
        <v>0.1</v>
      </c>
      <c r="E113" s="7">
        <v>8.1999999999999993</v>
      </c>
      <c r="F113" s="7">
        <v>0.1</v>
      </c>
      <c r="G113" s="22">
        <v>74.8</v>
      </c>
      <c r="H113" s="22" t="s">
        <v>62</v>
      </c>
      <c r="I113" s="7">
        <v>10</v>
      </c>
    </row>
    <row r="114" spans="1:9" ht="12.75" x14ac:dyDescent="0.2">
      <c r="A114" s="55"/>
      <c r="B114" s="20" t="s">
        <v>65</v>
      </c>
      <c r="C114" s="8">
        <v>50</v>
      </c>
      <c r="D114" s="7">
        <v>6</v>
      </c>
      <c r="E114" s="7">
        <v>5</v>
      </c>
      <c r="F114" s="7">
        <v>0.38</v>
      </c>
      <c r="G114" s="22">
        <v>70.75</v>
      </c>
      <c r="H114" s="22" t="s">
        <v>64</v>
      </c>
      <c r="I114" s="7">
        <v>16</v>
      </c>
    </row>
    <row r="115" spans="1:9" ht="12.75" x14ac:dyDescent="0.2">
      <c r="A115" s="56"/>
      <c r="B115" s="20" t="s">
        <v>17</v>
      </c>
      <c r="C115" s="8">
        <v>200</v>
      </c>
      <c r="D115" s="7">
        <v>0.2</v>
      </c>
      <c r="E115" s="7">
        <v>0</v>
      </c>
      <c r="F115" s="7">
        <v>10.5</v>
      </c>
      <c r="G115" s="22">
        <v>38.799999999999997</v>
      </c>
      <c r="H115" s="22" t="s">
        <v>16</v>
      </c>
      <c r="I115" s="7">
        <v>7</v>
      </c>
    </row>
    <row r="116" spans="1:9" s="4" customFormat="1" ht="12.75" x14ac:dyDescent="0.2">
      <c r="A116" s="60" t="s">
        <v>19</v>
      </c>
      <c r="B116" s="61"/>
      <c r="C116" s="23">
        <f>SUM(C111:C115)</f>
        <v>500</v>
      </c>
      <c r="D116" s="23">
        <f t="shared" ref="D116:I116" si="18">SUM(D111:D115)</f>
        <v>25.24</v>
      </c>
      <c r="E116" s="23">
        <f t="shared" si="18"/>
        <v>34.840000000000003</v>
      </c>
      <c r="F116" s="23">
        <f t="shared" si="18"/>
        <v>73</v>
      </c>
      <c r="G116" s="23">
        <f t="shared" si="18"/>
        <v>488.17</v>
      </c>
      <c r="H116" s="23">
        <f t="shared" si="18"/>
        <v>0</v>
      </c>
      <c r="I116" s="23">
        <f t="shared" si="18"/>
        <v>64.900000000000006</v>
      </c>
    </row>
    <row r="117" spans="1:9" ht="25.5" x14ac:dyDescent="0.2">
      <c r="A117" s="52" t="s">
        <v>20</v>
      </c>
      <c r="B117" s="20" t="s">
        <v>67</v>
      </c>
      <c r="C117" s="8">
        <v>180</v>
      </c>
      <c r="D117" s="7">
        <v>1.3</v>
      </c>
      <c r="E117" s="7">
        <v>3.64</v>
      </c>
      <c r="F117" s="7">
        <v>8.76</v>
      </c>
      <c r="G117" s="22">
        <v>231.96</v>
      </c>
      <c r="H117" s="22" t="s">
        <v>66</v>
      </c>
      <c r="I117" s="7">
        <v>15</v>
      </c>
    </row>
    <row r="118" spans="1:9" ht="12.75" x14ac:dyDescent="0.2">
      <c r="A118" s="52"/>
      <c r="B118" s="20" t="s">
        <v>23</v>
      </c>
      <c r="C118" s="8">
        <v>40</v>
      </c>
      <c r="D118" s="7">
        <v>3.04</v>
      </c>
      <c r="E118" s="7">
        <v>0.76</v>
      </c>
      <c r="F118" s="7">
        <v>14.16</v>
      </c>
      <c r="G118" s="22">
        <v>73.2</v>
      </c>
      <c r="H118" s="22" t="s">
        <v>14</v>
      </c>
      <c r="I118" s="7">
        <v>4</v>
      </c>
    </row>
    <row r="119" spans="1:9" ht="12.75" x14ac:dyDescent="0.2">
      <c r="A119" s="52"/>
      <c r="B119" s="20" t="s">
        <v>43</v>
      </c>
      <c r="C119" s="8">
        <v>90</v>
      </c>
      <c r="D119" s="7">
        <v>17.28</v>
      </c>
      <c r="E119" s="7">
        <v>20.16</v>
      </c>
      <c r="F119" s="7">
        <v>15.72</v>
      </c>
      <c r="G119" s="22">
        <v>188.52</v>
      </c>
      <c r="H119" s="22" t="s">
        <v>42</v>
      </c>
      <c r="I119" s="7">
        <v>30</v>
      </c>
    </row>
    <row r="120" spans="1:9" ht="12.75" x14ac:dyDescent="0.2">
      <c r="A120" s="52"/>
      <c r="B120" s="20" t="s">
        <v>75</v>
      </c>
      <c r="C120" s="8">
        <v>150</v>
      </c>
      <c r="D120" s="7">
        <v>3.6</v>
      </c>
      <c r="E120" s="7">
        <v>5.4</v>
      </c>
      <c r="F120" s="7">
        <v>36.409999999999997</v>
      </c>
      <c r="G120" s="22">
        <v>208.7</v>
      </c>
      <c r="H120" s="22" t="s">
        <v>74</v>
      </c>
      <c r="I120" s="7">
        <v>7</v>
      </c>
    </row>
    <row r="121" spans="1:9" ht="12.75" x14ac:dyDescent="0.2">
      <c r="A121" s="52"/>
      <c r="B121" s="20" t="s">
        <v>15</v>
      </c>
      <c r="C121" s="8">
        <v>40</v>
      </c>
      <c r="D121" s="7">
        <v>3.84</v>
      </c>
      <c r="E121" s="7">
        <v>0.48</v>
      </c>
      <c r="F121" s="7">
        <v>22.08</v>
      </c>
      <c r="G121" s="22">
        <v>120.8</v>
      </c>
      <c r="H121" s="22" t="s">
        <v>14</v>
      </c>
      <c r="I121" s="7">
        <v>4</v>
      </c>
    </row>
    <row r="122" spans="1:9" ht="12.75" x14ac:dyDescent="0.2">
      <c r="A122" s="52"/>
      <c r="B122" s="20" t="s">
        <v>46</v>
      </c>
      <c r="C122" s="8">
        <v>200</v>
      </c>
      <c r="D122" s="7">
        <v>0.3</v>
      </c>
      <c r="E122" s="7">
        <v>0</v>
      </c>
      <c r="F122" s="7">
        <v>6.7</v>
      </c>
      <c r="G122" s="22">
        <v>27.9</v>
      </c>
      <c r="H122" s="22" t="s">
        <v>45</v>
      </c>
      <c r="I122" s="7">
        <v>10</v>
      </c>
    </row>
    <row r="123" spans="1:9" s="4" customFormat="1" ht="12.75" x14ac:dyDescent="0.2">
      <c r="A123" s="53" t="s">
        <v>26</v>
      </c>
      <c r="B123" s="53"/>
      <c r="C123" s="23">
        <f t="shared" ref="C123:I123" si="19">SUM(C117:C122)</f>
        <v>700</v>
      </c>
      <c r="D123" s="23">
        <f t="shared" si="19"/>
        <v>29.360000000000003</v>
      </c>
      <c r="E123" s="23">
        <f t="shared" si="19"/>
        <v>30.44</v>
      </c>
      <c r="F123" s="23">
        <f t="shared" si="19"/>
        <v>103.83</v>
      </c>
      <c r="G123" s="23">
        <f t="shared" si="19"/>
        <v>851.08</v>
      </c>
      <c r="H123" s="23">
        <f t="shared" si="19"/>
        <v>0</v>
      </c>
      <c r="I123" s="17">
        <f t="shared" si="19"/>
        <v>70</v>
      </c>
    </row>
    <row r="124" spans="1:9" s="4" customFormat="1" ht="12.75" x14ac:dyDescent="0.2">
      <c r="A124" s="52" t="s">
        <v>27</v>
      </c>
      <c r="B124" s="52"/>
      <c r="C124" s="22">
        <f>C116+C123</f>
        <v>1200</v>
      </c>
      <c r="D124" s="22">
        <f t="shared" ref="D124:I124" si="20">D116+D123</f>
        <v>54.6</v>
      </c>
      <c r="E124" s="22">
        <f t="shared" si="20"/>
        <v>65.28</v>
      </c>
      <c r="F124" s="22">
        <f t="shared" si="20"/>
        <v>176.82999999999998</v>
      </c>
      <c r="G124" s="22">
        <f t="shared" si="20"/>
        <v>1339.25</v>
      </c>
      <c r="H124" s="22">
        <f t="shared" si="20"/>
        <v>0</v>
      </c>
      <c r="I124" s="22">
        <f t="shared" si="20"/>
        <v>134.9</v>
      </c>
    </row>
    <row r="125" spans="1:9" s="4" customFormat="1" ht="12.75" x14ac:dyDescent="0.2">
      <c r="A125" s="22" t="s">
        <v>76</v>
      </c>
      <c r="B125" s="22"/>
      <c r="C125" s="22"/>
      <c r="D125" s="22"/>
      <c r="E125" s="22"/>
      <c r="F125" s="22"/>
      <c r="G125" s="22"/>
      <c r="H125" s="22"/>
      <c r="I125" s="7"/>
    </row>
    <row r="126" spans="1:9" ht="12.75" x14ac:dyDescent="0.2">
      <c r="A126" s="55" t="s">
        <v>11</v>
      </c>
      <c r="B126" s="20" t="s">
        <v>77</v>
      </c>
      <c r="C126" s="8">
        <v>260</v>
      </c>
      <c r="D126" s="7">
        <v>35.49</v>
      </c>
      <c r="E126" s="7">
        <v>23.53</v>
      </c>
      <c r="F126" s="7">
        <v>70.959999999999994</v>
      </c>
      <c r="G126" s="22">
        <v>668.98</v>
      </c>
      <c r="H126" s="22" t="s">
        <v>24</v>
      </c>
      <c r="I126" s="7">
        <v>52</v>
      </c>
    </row>
    <row r="127" spans="1:9" ht="12.75" x14ac:dyDescent="0.2">
      <c r="A127" s="55"/>
      <c r="B127" s="20" t="s">
        <v>15</v>
      </c>
      <c r="C127" s="8">
        <v>40</v>
      </c>
      <c r="D127" s="7">
        <v>3.84</v>
      </c>
      <c r="E127" s="7">
        <v>0.48</v>
      </c>
      <c r="F127" s="7">
        <v>22.08</v>
      </c>
      <c r="G127" s="22">
        <v>120.8</v>
      </c>
      <c r="H127" s="22" t="s">
        <v>14</v>
      </c>
      <c r="I127" s="7">
        <v>4</v>
      </c>
    </row>
    <row r="128" spans="1:9" ht="12.75" x14ac:dyDescent="0.2">
      <c r="A128" s="56"/>
      <c r="B128" s="20" t="s">
        <v>17</v>
      </c>
      <c r="C128" s="8">
        <v>200</v>
      </c>
      <c r="D128" s="7">
        <v>0.2</v>
      </c>
      <c r="E128" s="7">
        <v>0</v>
      </c>
      <c r="F128" s="7">
        <v>10.5</v>
      </c>
      <c r="G128" s="22">
        <v>38.799999999999997</v>
      </c>
      <c r="H128" s="22" t="s">
        <v>16</v>
      </c>
      <c r="I128" s="7">
        <v>7</v>
      </c>
    </row>
    <row r="129" spans="1:9" s="4" customFormat="1" ht="12.75" x14ac:dyDescent="0.2">
      <c r="A129" s="53" t="s">
        <v>19</v>
      </c>
      <c r="B129" s="53"/>
      <c r="C129" s="23">
        <f t="shared" ref="C129:I129" si="21">SUM(C126:C128)</f>
        <v>500</v>
      </c>
      <c r="D129" s="23">
        <f t="shared" si="21"/>
        <v>39.53</v>
      </c>
      <c r="E129" s="23">
        <f t="shared" si="21"/>
        <v>24.01</v>
      </c>
      <c r="F129" s="23">
        <f t="shared" si="21"/>
        <v>103.53999999999999</v>
      </c>
      <c r="G129" s="23">
        <f t="shared" si="21"/>
        <v>828.57999999999993</v>
      </c>
      <c r="H129" s="23">
        <f t="shared" si="21"/>
        <v>0</v>
      </c>
      <c r="I129" s="23">
        <f t="shared" si="21"/>
        <v>63</v>
      </c>
    </row>
    <row r="130" spans="1:9" s="4" customFormat="1" ht="25.5" x14ac:dyDescent="0.2">
      <c r="A130" s="22"/>
      <c r="B130" s="34" t="s">
        <v>122</v>
      </c>
      <c r="C130" s="22">
        <v>60</v>
      </c>
      <c r="D130" s="22">
        <v>0.97</v>
      </c>
      <c r="E130" s="22">
        <v>6.07</v>
      </c>
      <c r="F130" s="22">
        <v>5.85</v>
      </c>
      <c r="G130" s="22">
        <v>81.53</v>
      </c>
      <c r="H130" s="22">
        <v>9</v>
      </c>
      <c r="I130" s="7">
        <v>7</v>
      </c>
    </row>
    <row r="131" spans="1:9" ht="12.75" x14ac:dyDescent="0.2">
      <c r="A131" s="52" t="s">
        <v>20</v>
      </c>
      <c r="B131" s="20" t="s">
        <v>22</v>
      </c>
      <c r="C131" s="8">
        <v>200</v>
      </c>
      <c r="D131" s="7">
        <f>5.93/230*200</f>
        <v>5.1565217391304348</v>
      </c>
      <c r="E131" s="7">
        <f>7.8/230*200</f>
        <v>6.7826086956521747</v>
      </c>
      <c r="F131" s="7">
        <f>32.78/230*200</f>
        <v>28.504347826086956</v>
      </c>
      <c r="G131" s="22">
        <f>206.54/230*200</f>
        <v>179.6</v>
      </c>
      <c r="H131" s="22" t="s">
        <v>21</v>
      </c>
      <c r="I131" s="7">
        <v>16</v>
      </c>
    </row>
    <row r="132" spans="1:9" ht="12.75" x14ac:dyDescent="0.2">
      <c r="A132" s="52"/>
      <c r="B132" s="20" t="s">
        <v>23</v>
      </c>
      <c r="C132" s="8">
        <v>40</v>
      </c>
      <c r="D132" s="7">
        <v>3.04</v>
      </c>
      <c r="E132" s="7">
        <v>0.76</v>
      </c>
      <c r="F132" s="7">
        <v>14.16</v>
      </c>
      <c r="G132" s="22">
        <v>73.2</v>
      </c>
      <c r="H132" s="22" t="s">
        <v>14</v>
      </c>
      <c r="I132" s="7">
        <v>4</v>
      </c>
    </row>
    <row r="133" spans="1:9" ht="12.75" x14ac:dyDescent="0.2">
      <c r="A133" s="52"/>
      <c r="B133" s="20" t="s">
        <v>72</v>
      </c>
      <c r="C133" s="8">
        <v>170</v>
      </c>
      <c r="D133" s="7">
        <v>10.01</v>
      </c>
      <c r="E133" s="7">
        <v>9.1199999999999992</v>
      </c>
      <c r="F133" s="7">
        <v>36.229999999999997</v>
      </c>
      <c r="G133" s="22">
        <v>266.76</v>
      </c>
      <c r="H133" s="22" t="s">
        <v>71</v>
      </c>
      <c r="I133" s="7">
        <v>29.4</v>
      </c>
    </row>
    <row r="134" spans="1:9" ht="12.75" x14ac:dyDescent="0.2">
      <c r="A134" s="52"/>
      <c r="B134" s="20" t="s">
        <v>15</v>
      </c>
      <c r="C134" s="8">
        <v>40</v>
      </c>
      <c r="D134" s="7">
        <v>3.84</v>
      </c>
      <c r="E134" s="7">
        <v>0.48</v>
      </c>
      <c r="F134" s="7">
        <v>22.08</v>
      </c>
      <c r="G134" s="22">
        <v>120.8</v>
      </c>
      <c r="H134" s="22" t="s">
        <v>14</v>
      </c>
      <c r="I134" s="7">
        <v>4</v>
      </c>
    </row>
    <row r="135" spans="1:9" ht="12.75" x14ac:dyDescent="0.2">
      <c r="A135" s="52"/>
      <c r="B135" s="20" t="s">
        <v>17</v>
      </c>
      <c r="C135" s="8">
        <v>200</v>
      </c>
      <c r="D135" s="7">
        <v>0.2</v>
      </c>
      <c r="E135" s="7">
        <v>0</v>
      </c>
      <c r="F135" s="7">
        <v>10.5</v>
      </c>
      <c r="G135" s="22">
        <v>38.799999999999997</v>
      </c>
      <c r="H135" s="22" t="s">
        <v>16</v>
      </c>
      <c r="I135" s="7">
        <v>7</v>
      </c>
    </row>
    <row r="136" spans="1:9" s="4" customFormat="1" ht="12.75" x14ac:dyDescent="0.2">
      <c r="A136" s="53" t="s">
        <v>26</v>
      </c>
      <c r="B136" s="53"/>
      <c r="C136" s="24">
        <f>SUM(C130:C135)</f>
        <v>710</v>
      </c>
      <c r="D136" s="23">
        <f t="shared" ref="D136:I136" si="22">SUM(D130:D135)</f>
        <v>23.216521739130435</v>
      </c>
      <c r="E136" s="23">
        <f t="shared" si="22"/>
        <v>23.212608695652175</v>
      </c>
      <c r="F136" s="23">
        <f t="shared" si="22"/>
        <v>117.32434782608696</v>
      </c>
      <c r="G136" s="23">
        <f t="shared" si="22"/>
        <v>760.68999999999983</v>
      </c>
      <c r="H136" s="23">
        <f t="shared" si="22"/>
        <v>9</v>
      </c>
      <c r="I136" s="17">
        <f t="shared" si="22"/>
        <v>67.400000000000006</v>
      </c>
    </row>
    <row r="137" spans="1:9" s="4" customFormat="1" ht="12.75" x14ac:dyDescent="0.2">
      <c r="A137" s="52" t="s">
        <v>27</v>
      </c>
      <c r="B137" s="52"/>
      <c r="C137" s="22">
        <f t="shared" ref="C137:I137" si="23">C129+C136</f>
        <v>1210</v>
      </c>
      <c r="D137" s="22">
        <f t="shared" si="23"/>
        <v>62.746521739130436</v>
      </c>
      <c r="E137" s="22">
        <f t="shared" si="23"/>
        <v>47.222608695652177</v>
      </c>
      <c r="F137" s="22">
        <f t="shared" si="23"/>
        <v>220.86434782608694</v>
      </c>
      <c r="G137" s="22">
        <f t="shared" si="23"/>
        <v>1589.2699999999998</v>
      </c>
      <c r="H137" s="22">
        <f t="shared" si="23"/>
        <v>9</v>
      </c>
      <c r="I137" s="7">
        <f t="shared" si="23"/>
        <v>130.4</v>
      </c>
    </row>
    <row r="138" spans="1:9" s="4" customFormat="1" ht="12.75" x14ac:dyDescent="0.2">
      <c r="A138" s="22" t="s">
        <v>78</v>
      </c>
      <c r="B138" s="22"/>
      <c r="C138" s="22"/>
      <c r="D138" s="22"/>
      <c r="E138" s="22"/>
      <c r="F138" s="22"/>
      <c r="G138" s="22"/>
      <c r="H138" s="22"/>
      <c r="I138" s="7"/>
    </row>
    <row r="139" spans="1:9" ht="12.75" x14ac:dyDescent="0.2">
      <c r="A139" s="54" t="s">
        <v>11</v>
      </c>
      <c r="B139" s="20" t="s">
        <v>13</v>
      </c>
      <c r="C139" s="8">
        <v>160</v>
      </c>
      <c r="D139" s="7">
        <v>18.559999999999999</v>
      </c>
      <c r="E139" s="7">
        <v>24.32</v>
      </c>
      <c r="F139" s="7">
        <v>31.92</v>
      </c>
      <c r="G139" s="22">
        <v>328</v>
      </c>
      <c r="H139" s="22" t="s">
        <v>12</v>
      </c>
      <c r="I139" s="7">
        <v>31.75</v>
      </c>
    </row>
    <row r="140" spans="1:9" ht="12.75" x14ac:dyDescent="0.2">
      <c r="A140" s="55"/>
      <c r="B140" s="20" t="s">
        <v>15</v>
      </c>
      <c r="C140" s="8">
        <v>40</v>
      </c>
      <c r="D140" s="7">
        <v>3.84</v>
      </c>
      <c r="E140" s="7">
        <v>0.48</v>
      </c>
      <c r="F140" s="7">
        <v>22.08</v>
      </c>
      <c r="G140" s="22">
        <v>120.8</v>
      </c>
      <c r="H140" s="22" t="s">
        <v>14</v>
      </c>
      <c r="I140" s="7">
        <v>4</v>
      </c>
    </row>
    <row r="141" spans="1:9" ht="12.75" x14ac:dyDescent="0.2">
      <c r="A141" s="55"/>
      <c r="B141" s="20" t="s">
        <v>46</v>
      </c>
      <c r="C141" s="8">
        <v>200</v>
      </c>
      <c r="D141" s="7">
        <v>0.3</v>
      </c>
      <c r="E141" s="7">
        <v>0</v>
      </c>
      <c r="F141" s="7">
        <v>6.7</v>
      </c>
      <c r="G141" s="22">
        <v>27.9</v>
      </c>
      <c r="H141" s="22" t="s">
        <v>45</v>
      </c>
      <c r="I141" s="7">
        <v>10</v>
      </c>
    </row>
    <row r="142" spans="1:9" ht="12.75" x14ac:dyDescent="0.2">
      <c r="A142" s="56"/>
      <c r="B142" s="20" t="s">
        <v>18</v>
      </c>
      <c r="C142" s="8">
        <v>100</v>
      </c>
      <c r="D142" s="7">
        <v>0.38</v>
      </c>
      <c r="E142" s="7">
        <v>0.38</v>
      </c>
      <c r="F142" s="7">
        <v>21.77</v>
      </c>
      <c r="G142" s="22">
        <v>44.38</v>
      </c>
      <c r="H142" s="22" t="s">
        <v>14</v>
      </c>
      <c r="I142" s="7">
        <v>31.5</v>
      </c>
    </row>
    <row r="143" spans="1:9" s="4" customFormat="1" ht="12.75" x14ac:dyDescent="0.2">
      <c r="A143" s="53" t="s">
        <v>19</v>
      </c>
      <c r="B143" s="53"/>
      <c r="C143" s="23">
        <f t="shared" ref="C143:I143" si="24">SUM(C139:C142)</f>
        <v>500</v>
      </c>
      <c r="D143" s="23">
        <f t="shared" si="24"/>
        <v>23.08</v>
      </c>
      <c r="E143" s="23">
        <f t="shared" si="24"/>
        <v>25.18</v>
      </c>
      <c r="F143" s="23">
        <f t="shared" si="24"/>
        <v>82.47</v>
      </c>
      <c r="G143" s="23">
        <f t="shared" si="24"/>
        <v>521.08000000000004</v>
      </c>
      <c r="H143" s="23">
        <f t="shared" si="24"/>
        <v>0</v>
      </c>
      <c r="I143" s="17">
        <f t="shared" si="24"/>
        <v>77.25</v>
      </c>
    </row>
    <row r="144" spans="1:9" ht="12.75" x14ac:dyDescent="0.2">
      <c r="A144" s="52" t="s">
        <v>20</v>
      </c>
      <c r="B144" s="20" t="s">
        <v>36</v>
      </c>
      <c r="C144" s="8">
        <v>200</v>
      </c>
      <c r="D144" s="7">
        <v>6.68</v>
      </c>
      <c r="E144" s="7">
        <v>4.5999999999999996</v>
      </c>
      <c r="F144" s="7">
        <v>30.28</v>
      </c>
      <c r="G144" s="22">
        <v>133.13999999999999</v>
      </c>
      <c r="H144" s="22" t="s">
        <v>35</v>
      </c>
      <c r="I144" s="7">
        <v>12</v>
      </c>
    </row>
    <row r="145" spans="1:9" ht="12.75" x14ac:dyDescent="0.2">
      <c r="A145" s="52"/>
      <c r="B145" s="20" t="s">
        <v>23</v>
      </c>
      <c r="C145" s="8">
        <v>40</v>
      </c>
      <c r="D145" s="7">
        <v>3.04</v>
      </c>
      <c r="E145" s="7">
        <v>0.76</v>
      </c>
      <c r="F145" s="7">
        <v>14.16</v>
      </c>
      <c r="G145" s="22">
        <v>73.2</v>
      </c>
      <c r="H145" s="22" t="s">
        <v>14</v>
      </c>
      <c r="I145" s="7">
        <v>4</v>
      </c>
    </row>
    <row r="146" spans="1:9" ht="12.75" x14ac:dyDescent="0.2">
      <c r="A146" s="52"/>
      <c r="B146" s="20" t="s">
        <v>38</v>
      </c>
      <c r="C146" s="8">
        <v>90</v>
      </c>
      <c r="D146" s="7">
        <v>16.440000000000001</v>
      </c>
      <c r="E146" s="7">
        <v>16.32</v>
      </c>
      <c r="F146" s="7">
        <v>20.94</v>
      </c>
      <c r="G146" s="22">
        <v>271.56</v>
      </c>
      <c r="H146" s="22" t="s">
        <v>37</v>
      </c>
      <c r="I146" s="7">
        <v>35</v>
      </c>
    </row>
    <row r="147" spans="1:9" ht="12.75" x14ac:dyDescent="0.2">
      <c r="A147" s="52"/>
      <c r="B147" s="20" t="s">
        <v>52</v>
      </c>
      <c r="C147" s="8">
        <v>150</v>
      </c>
      <c r="D147" s="7">
        <v>8.1999999999999993</v>
      </c>
      <c r="E147" s="7">
        <v>6.9</v>
      </c>
      <c r="F147" s="7">
        <v>35.9</v>
      </c>
      <c r="G147" s="22">
        <v>238.91</v>
      </c>
      <c r="H147" s="22" t="s">
        <v>51</v>
      </c>
      <c r="I147" s="7">
        <v>7</v>
      </c>
    </row>
    <row r="148" spans="1:9" ht="12.75" x14ac:dyDescent="0.2">
      <c r="A148" s="52"/>
      <c r="B148" s="20" t="s">
        <v>15</v>
      </c>
      <c r="C148" s="8">
        <v>40</v>
      </c>
      <c r="D148" s="7">
        <v>3.84</v>
      </c>
      <c r="E148" s="7">
        <v>0.48</v>
      </c>
      <c r="F148" s="7">
        <v>22.08</v>
      </c>
      <c r="G148" s="22">
        <v>120.8</v>
      </c>
      <c r="H148" s="22" t="s">
        <v>14</v>
      </c>
      <c r="I148" s="7">
        <v>4</v>
      </c>
    </row>
    <row r="149" spans="1:9" ht="12.75" x14ac:dyDescent="0.2">
      <c r="A149" s="52"/>
      <c r="B149" s="20" t="s">
        <v>59</v>
      </c>
      <c r="C149" s="8">
        <v>200</v>
      </c>
      <c r="D149" s="7">
        <v>0.6</v>
      </c>
      <c r="E149" s="7">
        <v>0.2</v>
      </c>
      <c r="F149" s="7">
        <v>15.2</v>
      </c>
      <c r="G149" s="22">
        <v>65.3</v>
      </c>
      <c r="H149" s="22" t="s">
        <v>58</v>
      </c>
      <c r="I149" s="7">
        <v>10</v>
      </c>
    </row>
    <row r="150" spans="1:9" s="4" customFormat="1" ht="12.75" x14ac:dyDescent="0.2">
      <c r="A150" s="53" t="s">
        <v>26</v>
      </c>
      <c r="B150" s="53"/>
      <c r="C150" s="23">
        <f t="shared" ref="C150:I150" si="25">SUM(C144:C149)</f>
        <v>720</v>
      </c>
      <c r="D150" s="23">
        <f t="shared" si="25"/>
        <v>38.800000000000004</v>
      </c>
      <c r="E150" s="23">
        <f t="shared" si="25"/>
        <v>29.259999999999998</v>
      </c>
      <c r="F150" s="23">
        <f t="shared" si="25"/>
        <v>138.56</v>
      </c>
      <c r="G150" s="23">
        <f t="shared" si="25"/>
        <v>902.90999999999985</v>
      </c>
      <c r="H150" s="23">
        <f t="shared" si="25"/>
        <v>0</v>
      </c>
      <c r="I150" s="17">
        <f t="shared" si="25"/>
        <v>72</v>
      </c>
    </row>
    <row r="151" spans="1:9" s="4" customFormat="1" ht="12.75" x14ac:dyDescent="0.2">
      <c r="A151" s="52" t="s">
        <v>27</v>
      </c>
      <c r="B151" s="52"/>
      <c r="C151" s="22">
        <f t="shared" ref="C151:I151" si="26">C143+C150</f>
        <v>1220</v>
      </c>
      <c r="D151" s="22">
        <f t="shared" si="26"/>
        <v>61.88</v>
      </c>
      <c r="E151" s="22">
        <f t="shared" si="26"/>
        <v>54.44</v>
      </c>
      <c r="F151" s="22">
        <f t="shared" si="26"/>
        <v>221.03</v>
      </c>
      <c r="G151" s="22">
        <f t="shared" si="26"/>
        <v>1423.9899999999998</v>
      </c>
      <c r="H151" s="22">
        <f t="shared" si="26"/>
        <v>0</v>
      </c>
      <c r="I151" s="7">
        <f t="shared" si="26"/>
        <v>149.25</v>
      </c>
    </row>
    <row r="152" spans="1:9" s="4" customFormat="1" ht="12.75" x14ac:dyDescent="0.2">
      <c r="A152" s="22" t="s">
        <v>79</v>
      </c>
      <c r="B152" s="22"/>
      <c r="C152" s="22"/>
      <c r="D152" s="22"/>
      <c r="E152" s="22"/>
      <c r="F152" s="22"/>
      <c r="G152" s="22"/>
      <c r="H152" s="22"/>
      <c r="I152" s="7"/>
    </row>
    <row r="153" spans="1:9" s="4" customFormat="1" ht="12.75" x14ac:dyDescent="0.2">
      <c r="A153" s="63" t="s">
        <v>11</v>
      </c>
      <c r="B153" s="20" t="s">
        <v>57</v>
      </c>
      <c r="C153" s="8">
        <v>200</v>
      </c>
      <c r="D153" s="7">
        <v>13.12</v>
      </c>
      <c r="E153" s="7">
        <v>17.25</v>
      </c>
      <c r="F153" s="7">
        <v>23.89</v>
      </c>
      <c r="G153" s="22">
        <v>292.45</v>
      </c>
      <c r="H153" s="22" t="s">
        <v>56</v>
      </c>
      <c r="I153" s="7">
        <v>34.86</v>
      </c>
    </row>
    <row r="154" spans="1:9" s="16" customFormat="1" ht="12.75" x14ac:dyDescent="0.2">
      <c r="A154" s="63"/>
      <c r="B154" s="19" t="s">
        <v>15</v>
      </c>
      <c r="C154" s="15">
        <v>40</v>
      </c>
      <c r="D154" s="14">
        <v>3.84</v>
      </c>
      <c r="E154" s="14">
        <v>0.48</v>
      </c>
      <c r="F154" s="14">
        <v>22.08</v>
      </c>
      <c r="G154" s="25">
        <v>120.8</v>
      </c>
      <c r="H154" s="25" t="s">
        <v>14</v>
      </c>
      <c r="I154" s="14">
        <v>4</v>
      </c>
    </row>
    <row r="155" spans="1:9" s="16" customFormat="1" ht="12.75" x14ac:dyDescent="0.2">
      <c r="A155" s="63"/>
      <c r="B155" s="19" t="s">
        <v>32</v>
      </c>
      <c r="C155" s="15">
        <v>10</v>
      </c>
      <c r="D155" s="14">
        <v>2.82</v>
      </c>
      <c r="E155" s="14">
        <v>3.65</v>
      </c>
      <c r="F155" s="14">
        <v>0.23</v>
      </c>
      <c r="G155" s="25">
        <v>49.4</v>
      </c>
      <c r="H155" s="25" t="s">
        <v>31</v>
      </c>
      <c r="I155" s="14">
        <v>10</v>
      </c>
    </row>
    <row r="156" spans="1:9" s="16" customFormat="1" ht="12.75" x14ac:dyDescent="0.2">
      <c r="A156" s="63"/>
      <c r="B156" s="19" t="s">
        <v>34</v>
      </c>
      <c r="C156" s="15">
        <v>52.5</v>
      </c>
      <c r="D156" s="14">
        <v>3.85</v>
      </c>
      <c r="E156" s="14">
        <v>4.55</v>
      </c>
      <c r="F156" s="14">
        <v>35.450000000000003</v>
      </c>
      <c r="G156" s="25">
        <v>198</v>
      </c>
      <c r="H156" s="25" t="s">
        <v>33</v>
      </c>
      <c r="I156" s="14">
        <v>15.75</v>
      </c>
    </row>
    <row r="157" spans="1:9" s="16" customFormat="1" ht="12.75" x14ac:dyDescent="0.2">
      <c r="A157" s="63"/>
      <c r="B157" s="19" t="s">
        <v>59</v>
      </c>
      <c r="C157" s="15">
        <v>200</v>
      </c>
      <c r="D157" s="14">
        <v>0.6</v>
      </c>
      <c r="E157" s="14">
        <v>0.2</v>
      </c>
      <c r="F157" s="14">
        <v>15.2</v>
      </c>
      <c r="G157" s="25">
        <v>65.3</v>
      </c>
      <c r="H157" s="25" t="s">
        <v>58</v>
      </c>
      <c r="I157" s="14">
        <v>10</v>
      </c>
    </row>
    <row r="158" spans="1:9" s="4" customFormat="1" ht="12.75" x14ac:dyDescent="0.2">
      <c r="A158" s="62" t="s">
        <v>19</v>
      </c>
      <c r="B158" s="62"/>
      <c r="C158" s="24">
        <f>SUM(C153:C157)</f>
        <v>502.5</v>
      </c>
      <c r="D158" s="24">
        <f t="shared" ref="D158:I158" si="27">SUM(D153:D157)</f>
        <v>24.230000000000004</v>
      </c>
      <c r="E158" s="24">
        <f t="shared" si="27"/>
        <v>26.13</v>
      </c>
      <c r="F158" s="24">
        <f t="shared" si="27"/>
        <v>96.850000000000009</v>
      </c>
      <c r="G158" s="24">
        <f t="shared" si="27"/>
        <v>725.94999999999993</v>
      </c>
      <c r="H158" s="24">
        <f t="shared" si="27"/>
        <v>0</v>
      </c>
      <c r="I158" s="18">
        <f t="shared" si="27"/>
        <v>74.61</v>
      </c>
    </row>
    <row r="159" spans="1:9" ht="25.5" x14ac:dyDescent="0.2">
      <c r="A159" s="52" t="s">
        <v>20</v>
      </c>
      <c r="B159" s="20" t="s">
        <v>48</v>
      </c>
      <c r="C159" s="8">
        <v>200</v>
      </c>
      <c r="D159" s="7">
        <v>5.12</v>
      </c>
      <c r="E159" s="7">
        <v>6.22</v>
      </c>
      <c r="F159" s="7">
        <v>49.48</v>
      </c>
      <c r="G159" s="22">
        <v>119.44</v>
      </c>
      <c r="H159" s="22" t="s">
        <v>47</v>
      </c>
      <c r="I159" s="7">
        <v>10</v>
      </c>
    </row>
    <row r="160" spans="1:9" ht="12.75" x14ac:dyDescent="0.2">
      <c r="A160" s="52"/>
      <c r="B160" s="20" t="s">
        <v>23</v>
      </c>
      <c r="C160" s="8">
        <v>40</v>
      </c>
      <c r="D160" s="7">
        <v>3.04</v>
      </c>
      <c r="E160" s="7">
        <v>0.76</v>
      </c>
      <c r="F160" s="7">
        <v>14.16</v>
      </c>
      <c r="G160" s="22">
        <v>73.2</v>
      </c>
      <c r="H160" s="22" t="s">
        <v>14</v>
      </c>
      <c r="I160" s="7">
        <v>4</v>
      </c>
    </row>
    <row r="161" spans="1:9" ht="12.75" x14ac:dyDescent="0.2">
      <c r="A161" s="52"/>
      <c r="B161" s="20" t="s">
        <v>50</v>
      </c>
      <c r="C161" s="8">
        <v>90</v>
      </c>
      <c r="D161" s="7">
        <v>12.3</v>
      </c>
      <c r="E161" s="7">
        <v>10.95</v>
      </c>
      <c r="F161" s="7">
        <v>7.5</v>
      </c>
      <c r="G161" s="22">
        <v>177.75</v>
      </c>
      <c r="H161" s="22" t="s">
        <v>49</v>
      </c>
      <c r="I161" s="7">
        <v>30</v>
      </c>
    </row>
    <row r="162" spans="1:9" ht="12.75" x14ac:dyDescent="0.2">
      <c r="A162" s="52"/>
      <c r="B162" s="20" t="s">
        <v>40</v>
      </c>
      <c r="C162" s="8">
        <v>150</v>
      </c>
      <c r="D162" s="7">
        <v>5.29</v>
      </c>
      <c r="E162" s="7">
        <v>10.01</v>
      </c>
      <c r="F162" s="7">
        <v>47.7</v>
      </c>
      <c r="G162" s="22">
        <v>277</v>
      </c>
      <c r="H162" s="22" t="s">
        <v>39</v>
      </c>
      <c r="I162" s="7">
        <v>5</v>
      </c>
    </row>
    <row r="163" spans="1:9" ht="12.75" x14ac:dyDescent="0.2">
      <c r="A163" s="52"/>
      <c r="B163" s="20" t="s">
        <v>15</v>
      </c>
      <c r="C163" s="8">
        <v>40</v>
      </c>
      <c r="D163" s="7">
        <v>3.84</v>
      </c>
      <c r="E163" s="7">
        <v>0.48</v>
      </c>
      <c r="F163" s="7">
        <v>22.08</v>
      </c>
      <c r="G163" s="22">
        <v>120.8</v>
      </c>
      <c r="H163" s="22" t="s">
        <v>14</v>
      </c>
      <c r="I163" s="7">
        <v>4</v>
      </c>
    </row>
    <row r="164" spans="1:9" ht="12.75" x14ac:dyDescent="0.2">
      <c r="A164" s="52"/>
      <c r="B164" s="20" t="s">
        <v>54</v>
      </c>
      <c r="C164" s="8">
        <v>200</v>
      </c>
      <c r="D164" s="7">
        <v>0.5</v>
      </c>
      <c r="E164" s="7">
        <v>0</v>
      </c>
      <c r="F164" s="7">
        <v>19.8</v>
      </c>
      <c r="G164" s="22">
        <v>81</v>
      </c>
      <c r="H164" s="22" t="s">
        <v>53</v>
      </c>
      <c r="I164" s="7">
        <v>10</v>
      </c>
    </row>
    <row r="165" spans="1:9" s="4" customFormat="1" ht="12.75" x14ac:dyDescent="0.2">
      <c r="A165" s="53" t="s">
        <v>26</v>
      </c>
      <c r="B165" s="53"/>
      <c r="C165" s="23">
        <f t="shared" ref="C165:I165" si="28">SUM(C159:C164)</f>
        <v>720</v>
      </c>
      <c r="D165" s="23">
        <f t="shared" si="28"/>
        <v>30.09</v>
      </c>
      <c r="E165" s="23">
        <f t="shared" si="28"/>
        <v>28.419999999999998</v>
      </c>
      <c r="F165" s="23">
        <f t="shared" si="28"/>
        <v>160.72000000000003</v>
      </c>
      <c r="G165" s="23">
        <f t="shared" si="28"/>
        <v>849.18999999999994</v>
      </c>
      <c r="H165" s="23">
        <f t="shared" si="28"/>
        <v>0</v>
      </c>
      <c r="I165" s="17">
        <f t="shared" si="28"/>
        <v>63</v>
      </c>
    </row>
    <row r="166" spans="1:9" s="4" customFormat="1" ht="12.75" x14ac:dyDescent="0.2">
      <c r="A166" s="52" t="s">
        <v>27</v>
      </c>
      <c r="B166" s="52"/>
      <c r="C166" s="22">
        <f t="shared" ref="C166:I166" si="29">C158+C165</f>
        <v>1222.5</v>
      </c>
      <c r="D166" s="22">
        <f t="shared" si="29"/>
        <v>54.320000000000007</v>
      </c>
      <c r="E166" s="22">
        <f t="shared" si="29"/>
        <v>54.55</v>
      </c>
      <c r="F166" s="22">
        <f t="shared" si="29"/>
        <v>257.57000000000005</v>
      </c>
      <c r="G166" s="22">
        <f t="shared" si="29"/>
        <v>1575.1399999999999</v>
      </c>
      <c r="H166" s="22">
        <f t="shared" si="29"/>
        <v>0</v>
      </c>
      <c r="I166" s="7">
        <f t="shared" si="29"/>
        <v>137.61000000000001</v>
      </c>
    </row>
    <row r="167" spans="1:9" s="4" customFormat="1" ht="12.75" x14ac:dyDescent="0.2">
      <c r="A167" s="52" t="s">
        <v>80</v>
      </c>
      <c r="B167" s="52"/>
      <c r="C167" s="22">
        <f t="shared" ref="C167:I167" si="30">C36+C51+C66+C81+C95+C109+C124+C137+C151+C166</f>
        <v>12132.5</v>
      </c>
      <c r="D167" s="22">
        <f t="shared" si="30"/>
        <v>609.59956521739139</v>
      </c>
      <c r="E167" s="22">
        <f t="shared" si="30"/>
        <v>551.77782608695645</v>
      </c>
      <c r="F167" s="22">
        <f t="shared" si="30"/>
        <v>2231.453043478261</v>
      </c>
      <c r="G167" s="22">
        <f t="shared" si="30"/>
        <v>15245.17</v>
      </c>
      <c r="H167" s="22">
        <f t="shared" si="30"/>
        <v>353</v>
      </c>
      <c r="I167" s="7">
        <f t="shared" si="30"/>
        <v>1389.38</v>
      </c>
    </row>
    <row r="168" spans="1:9" s="4" customFormat="1" ht="12.75" x14ac:dyDescent="0.2">
      <c r="A168" s="52" t="s">
        <v>81</v>
      </c>
      <c r="B168" s="52"/>
      <c r="C168" s="22">
        <f>C167/10</f>
        <v>1213.25</v>
      </c>
      <c r="D168" s="22">
        <f t="shared" ref="D168:I168" si="31">D167/10</f>
        <v>60.959956521739137</v>
      </c>
      <c r="E168" s="22">
        <f t="shared" si="31"/>
        <v>55.177782608695644</v>
      </c>
      <c r="F168" s="22">
        <f t="shared" si="31"/>
        <v>223.14530434782608</v>
      </c>
      <c r="G168" s="22">
        <f t="shared" si="31"/>
        <v>1524.5170000000001</v>
      </c>
      <c r="H168" s="22">
        <f t="shared" si="31"/>
        <v>35.299999999999997</v>
      </c>
      <c r="I168" s="7">
        <f t="shared" si="31"/>
        <v>138.93800000000002</v>
      </c>
    </row>
    <row r="169" spans="1:9" s="5" customFormat="1" ht="13.5" customHeight="1" x14ac:dyDescent="0.2">
      <c r="A169" s="65" t="s">
        <v>82</v>
      </c>
      <c r="B169" s="65"/>
      <c r="C169" s="35">
        <f t="shared" ref="C169:H169" si="32">C28+C43+C58+C73+C87+C102+C116+C129+C143+C158</f>
        <v>5042.5</v>
      </c>
      <c r="D169" s="35">
        <f t="shared" si="32"/>
        <v>270.82000000000005</v>
      </c>
      <c r="E169" s="35">
        <f t="shared" si="32"/>
        <v>258.14</v>
      </c>
      <c r="F169" s="35">
        <f t="shared" si="32"/>
        <v>925.11</v>
      </c>
      <c r="G169" s="35">
        <f t="shared" si="32"/>
        <v>6320.3899999999994</v>
      </c>
      <c r="H169" s="35">
        <f t="shared" si="32"/>
        <v>337</v>
      </c>
      <c r="I169" s="36">
        <f>(I28+I43+I58+I73+I87+I102+I116+I129+I143+I158)/10</f>
        <v>69.468000000000004</v>
      </c>
    </row>
    <row r="170" spans="1:9" ht="12.75" x14ac:dyDescent="0.2">
      <c r="A170" s="65" t="s">
        <v>83</v>
      </c>
      <c r="B170" s="65"/>
      <c r="C170" s="37">
        <f>(C35+C50+C65+C80+C94+C108+C123+C136+C150+C165)/10</f>
        <v>709</v>
      </c>
      <c r="D170" s="37">
        <f>(D35+D50+D65+D80+D94+D108+D123+D136+D150+D165)/10</f>
        <v>33.877956521739129</v>
      </c>
      <c r="E170" s="37">
        <f>(E35+E50+E65+E80+E94+E108+E123+E136+E150+E165)/10</f>
        <v>29.363782608695651</v>
      </c>
      <c r="F170" s="37">
        <f>(F35+F50+F65+F80+F94+F108+F123+F136+F150+F165)/10</f>
        <v>130.63430434782612</v>
      </c>
      <c r="G170" s="37">
        <f>(G35+G50+G65+G80+G94+G108+G123+G136+G150+G165)/10</f>
        <v>892.47799999999984</v>
      </c>
      <c r="H170" s="37">
        <v>0</v>
      </c>
      <c r="I170" s="38">
        <f>(I35+I50+I65+I80+I94+I108+I123+I136+I150+I165)/10</f>
        <v>69.47</v>
      </c>
    </row>
    <row r="171" spans="1:9" ht="12.75" x14ac:dyDescent="0.2">
      <c r="A171" s="64" t="s">
        <v>124</v>
      </c>
      <c r="B171" s="64"/>
      <c r="C171" s="64"/>
      <c r="D171" s="64"/>
      <c r="E171" s="64"/>
      <c r="F171" s="64"/>
      <c r="G171" s="64"/>
      <c r="H171" s="64"/>
      <c r="I171" s="64"/>
    </row>
  </sheetData>
  <mergeCells count="81">
    <mergeCell ref="A171:I171"/>
    <mergeCell ref="A19:I19"/>
    <mergeCell ref="A14:I14"/>
    <mergeCell ref="A15:I15"/>
    <mergeCell ref="A16:I16"/>
    <mergeCell ref="A17:I17"/>
    <mergeCell ref="A18:I18"/>
    <mergeCell ref="A166:B166"/>
    <mergeCell ref="A167:B167"/>
    <mergeCell ref="A168:B168"/>
    <mergeCell ref="A169:B169"/>
    <mergeCell ref="A170:B170"/>
    <mergeCell ref="A158:B158"/>
    <mergeCell ref="A165:B165"/>
    <mergeCell ref="A159:A164"/>
    <mergeCell ref="A153:A157"/>
    <mergeCell ref="A11:I11"/>
    <mergeCell ref="A12:I12"/>
    <mergeCell ref="A13:I13"/>
    <mergeCell ref="A8:I8"/>
    <mergeCell ref="A9:I9"/>
    <mergeCell ref="A10:I10"/>
    <mergeCell ref="E6:I6"/>
    <mergeCell ref="E1:I1"/>
    <mergeCell ref="E2:I2"/>
    <mergeCell ref="E3:I3"/>
    <mergeCell ref="E4:I4"/>
    <mergeCell ref="E5:I5"/>
    <mergeCell ref="A123:B123"/>
    <mergeCell ref="A117:A122"/>
    <mergeCell ref="A116:B116"/>
    <mergeCell ref="A111:A115"/>
    <mergeCell ref="A151:B151"/>
    <mergeCell ref="A124:B124"/>
    <mergeCell ref="A129:B129"/>
    <mergeCell ref="A136:B136"/>
    <mergeCell ref="A131:A135"/>
    <mergeCell ref="A126:A128"/>
    <mergeCell ref="A137:B137"/>
    <mergeCell ref="A143:B143"/>
    <mergeCell ref="A150:B150"/>
    <mergeCell ref="A144:A149"/>
    <mergeCell ref="A139:A142"/>
    <mergeCell ref="A108:B108"/>
    <mergeCell ref="A103:A107"/>
    <mergeCell ref="A97:A101"/>
    <mergeCell ref="A102:B102"/>
    <mergeCell ref="A109:B109"/>
    <mergeCell ref="A83:A86"/>
    <mergeCell ref="A87:B87"/>
    <mergeCell ref="A94:B94"/>
    <mergeCell ref="A88:A93"/>
    <mergeCell ref="A95:B95"/>
    <mergeCell ref="A68:A72"/>
    <mergeCell ref="A73:B73"/>
    <mergeCell ref="A80:B80"/>
    <mergeCell ref="A75:A79"/>
    <mergeCell ref="A81:B81"/>
    <mergeCell ref="A54:A57"/>
    <mergeCell ref="A58:B58"/>
    <mergeCell ref="A65:B65"/>
    <mergeCell ref="A59:A64"/>
    <mergeCell ref="A66:B66"/>
    <mergeCell ref="A38:A42"/>
    <mergeCell ref="A43:B43"/>
    <mergeCell ref="A50:B50"/>
    <mergeCell ref="A44:A49"/>
    <mergeCell ref="A51:B51"/>
    <mergeCell ref="A24:A27"/>
    <mergeCell ref="A28:B28"/>
    <mergeCell ref="A35:B35"/>
    <mergeCell ref="A30:A34"/>
    <mergeCell ref="A36:B36"/>
    <mergeCell ref="C20:I20"/>
    <mergeCell ref="A21:A22"/>
    <mergeCell ref="B21:B22"/>
    <mergeCell ref="C21:C22"/>
    <mergeCell ref="D21:F21"/>
    <mergeCell ref="G21:G22"/>
    <mergeCell ref="I21:I22"/>
    <mergeCell ref="H21:H22"/>
  </mergeCells>
  <pageMargins left="0.31496062992125984" right="0.31496062992125984" top="0.3543307086614173" bottom="0.3543307086614173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B137" sqref="B137"/>
    </sheetView>
  </sheetViews>
  <sheetFormatPr defaultRowHeight="13.2" x14ac:dyDescent="0.25"/>
  <cols>
    <col min="1" max="1" width="10.5546875" style="10" customWidth="1"/>
    <col min="2" max="2" width="38.88671875" style="9" customWidth="1"/>
    <col min="3" max="3" width="6.88671875" style="10" customWidth="1"/>
    <col min="4" max="5" width="6" style="26" customWidth="1"/>
    <col min="6" max="6" width="7.33203125" style="26" customWidth="1"/>
    <col min="7" max="7" width="7.44140625" style="10" customWidth="1"/>
    <col min="8" max="8" width="7" style="10" customWidth="1"/>
    <col min="9" max="9" width="7.44140625" style="26" customWidth="1"/>
  </cols>
  <sheetData>
    <row r="1" spans="1:9" x14ac:dyDescent="0.25">
      <c r="B1" s="11" t="s">
        <v>87</v>
      </c>
      <c r="E1" s="40" t="s">
        <v>86</v>
      </c>
      <c r="F1" s="40"/>
      <c r="G1" s="40"/>
      <c r="H1" s="40"/>
      <c r="I1" s="40"/>
    </row>
    <row r="2" spans="1:9" x14ac:dyDescent="0.25">
      <c r="B2" s="9" t="s">
        <v>88</v>
      </c>
      <c r="E2" s="41" t="s">
        <v>120</v>
      </c>
      <c r="F2" s="41"/>
      <c r="G2" s="41"/>
      <c r="H2" s="41"/>
      <c r="I2" s="41"/>
    </row>
    <row r="3" spans="1:9" ht="12.75" customHeight="1" x14ac:dyDescent="0.25">
      <c r="B3" s="9" t="s">
        <v>89</v>
      </c>
      <c r="E3" s="42"/>
      <c r="F3" s="42"/>
      <c r="G3" s="42"/>
      <c r="H3" s="42"/>
      <c r="I3" s="42"/>
    </row>
    <row r="4" spans="1:9" ht="12.75" customHeight="1" x14ac:dyDescent="0.25">
      <c r="B4" s="12"/>
      <c r="E4" s="42"/>
      <c r="F4" s="42"/>
      <c r="G4" s="42"/>
      <c r="H4" s="42"/>
      <c r="I4" s="42"/>
    </row>
    <row r="5" spans="1:9" x14ac:dyDescent="0.25">
      <c r="B5" s="9" t="s">
        <v>90</v>
      </c>
      <c r="E5" s="43"/>
      <c r="F5" s="43"/>
      <c r="G5" s="43"/>
      <c r="H5" s="43"/>
      <c r="I5" s="43"/>
    </row>
    <row r="6" spans="1:9" x14ac:dyDescent="0.25">
      <c r="B6" s="9" t="s">
        <v>118</v>
      </c>
      <c r="E6" s="44" t="str">
        <f>B6</f>
        <v>09.01.2024г</v>
      </c>
      <c r="F6" s="44"/>
      <c r="G6" s="44"/>
      <c r="H6" s="44"/>
      <c r="I6" s="44"/>
    </row>
    <row r="8" spans="1:9" x14ac:dyDescent="0.25">
      <c r="A8" s="39" t="s">
        <v>107</v>
      </c>
      <c r="B8" s="39"/>
      <c r="C8" s="39"/>
      <c r="D8" s="39"/>
      <c r="E8" s="39"/>
      <c r="F8" s="39"/>
      <c r="G8" s="39"/>
      <c r="H8" s="39"/>
      <c r="I8" s="39"/>
    </row>
    <row r="9" spans="1:9" x14ac:dyDescent="0.25">
      <c r="A9" s="46" t="s">
        <v>91</v>
      </c>
      <c r="B9" s="46"/>
      <c r="C9" s="46"/>
      <c r="D9" s="46"/>
      <c r="E9" s="46"/>
      <c r="F9" s="46"/>
      <c r="G9" s="46"/>
      <c r="H9" s="46"/>
      <c r="I9" s="46"/>
    </row>
    <row r="10" spans="1:9" x14ac:dyDescent="0.25">
      <c r="A10" s="47" t="s">
        <v>102</v>
      </c>
      <c r="B10" s="47"/>
      <c r="C10" s="47"/>
      <c r="D10" s="47"/>
      <c r="E10" s="47"/>
      <c r="F10" s="47"/>
      <c r="G10" s="47"/>
      <c r="H10" s="47"/>
      <c r="I10" s="47"/>
    </row>
    <row r="11" spans="1:9" x14ac:dyDescent="0.25">
      <c r="A11" s="39" t="s">
        <v>108</v>
      </c>
      <c r="B11" s="39"/>
      <c r="C11" s="39"/>
      <c r="D11" s="39"/>
      <c r="E11" s="39"/>
      <c r="F11" s="39"/>
      <c r="G11" s="39"/>
      <c r="H11" s="39"/>
      <c r="I11" s="39"/>
    </row>
    <row r="12" spans="1:9" x14ac:dyDescent="0.25">
      <c r="A12" s="46" t="s">
        <v>92</v>
      </c>
      <c r="B12" s="46"/>
      <c r="C12" s="46"/>
      <c r="D12" s="46"/>
      <c r="E12" s="46"/>
      <c r="F12" s="46"/>
      <c r="G12" s="46"/>
      <c r="H12" s="46"/>
      <c r="I12" s="46"/>
    </row>
    <row r="13" spans="1:9" x14ac:dyDescent="0.25">
      <c r="A13" s="46" t="s">
        <v>93</v>
      </c>
      <c r="B13" s="46"/>
      <c r="C13" s="46"/>
      <c r="D13" s="46"/>
      <c r="E13" s="46"/>
      <c r="F13" s="46"/>
      <c r="G13" s="46"/>
      <c r="H13" s="46"/>
      <c r="I13" s="46"/>
    </row>
    <row r="14" spans="1:9" x14ac:dyDescent="0.25">
      <c r="A14" s="46" t="s">
        <v>94</v>
      </c>
      <c r="B14" s="46"/>
      <c r="C14" s="46"/>
      <c r="D14" s="46"/>
      <c r="E14" s="46"/>
      <c r="F14" s="46"/>
      <c r="G14" s="46"/>
      <c r="H14" s="46"/>
      <c r="I14" s="46"/>
    </row>
    <row r="15" spans="1:9" x14ac:dyDescent="0.25">
      <c r="A15" s="46" t="s">
        <v>95</v>
      </c>
      <c r="B15" s="46"/>
      <c r="C15" s="46"/>
      <c r="D15" s="46"/>
      <c r="E15" s="46"/>
      <c r="F15" s="46"/>
      <c r="G15" s="46"/>
      <c r="H15" s="46"/>
      <c r="I15" s="46"/>
    </row>
    <row r="16" spans="1:9" ht="12.75" customHeight="1" x14ac:dyDescent="0.25">
      <c r="A16" s="48" t="s">
        <v>96</v>
      </c>
      <c r="B16" s="48"/>
      <c r="C16" s="48"/>
      <c r="D16" s="48"/>
      <c r="E16" s="48"/>
      <c r="F16" s="48"/>
      <c r="G16" s="48"/>
      <c r="H16" s="48"/>
      <c r="I16" s="48"/>
    </row>
    <row r="17" spans="1:9" x14ac:dyDescent="0.25">
      <c r="A17" s="46" t="s">
        <v>97</v>
      </c>
      <c r="B17" s="46"/>
      <c r="C17" s="46"/>
      <c r="D17" s="46"/>
      <c r="E17" s="46"/>
      <c r="F17" s="46"/>
      <c r="G17" s="46"/>
      <c r="H17" s="46"/>
      <c r="I17" s="46"/>
    </row>
    <row r="18" spans="1:9" x14ac:dyDescent="0.25">
      <c r="A18" s="46" t="s">
        <v>99</v>
      </c>
      <c r="B18" s="46"/>
      <c r="C18" s="46"/>
      <c r="D18" s="46"/>
      <c r="E18" s="46"/>
      <c r="F18" s="46"/>
      <c r="G18" s="46"/>
      <c r="H18" s="46"/>
      <c r="I18" s="46"/>
    </row>
    <row r="19" spans="1:9" x14ac:dyDescent="0.25">
      <c r="A19" s="46" t="s">
        <v>98</v>
      </c>
      <c r="B19" s="46"/>
      <c r="C19" s="46"/>
      <c r="D19" s="46"/>
      <c r="E19" s="46"/>
      <c r="F19" s="46"/>
      <c r="G19" s="46"/>
      <c r="H19" s="46"/>
      <c r="I19" s="46"/>
    </row>
    <row r="20" spans="1:9" ht="12.75" customHeight="1" x14ac:dyDescent="0.25">
      <c r="A20" s="13"/>
      <c r="B20" s="13" t="s">
        <v>7</v>
      </c>
      <c r="C20" s="45" t="s">
        <v>116</v>
      </c>
      <c r="D20" s="45"/>
      <c r="E20" s="45"/>
      <c r="F20" s="45"/>
      <c r="G20" s="45"/>
      <c r="H20" s="45"/>
      <c r="I20" s="45"/>
    </row>
    <row r="21" spans="1:9" ht="12.75" customHeight="1" x14ac:dyDescent="0.25">
      <c r="A21" s="57" t="s">
        <v>0</v>
      </c>
      <c r="B21" s="58" t="s">
        <v>1</v>
      </c>
      <c r="C21" s="57" t="s">
        <v>6</v>
      </c>
      <c r="D21" s="59" t="s">
        <v>8</v>
      </c>
      <c r="E21" s="59"/>
      <c r="F21" s="59"/>
      <c r="G21" s="51" t="s">
        <v>84</v>
      </c>
      <c r="H21" s="51" t="s">
        <v>5</v>
      </c>
      <c r="I21" s="49" t="s">
        <v>85</v>
      </c>
    </row>
    <row r="22" spans="1:9" x14ac:dyDescent="0.25">
      <c r="A22" s="57"/>
      <c r="B22" s="58"/>
      <c r="C22" s="57"/>
      <c r="D22" s="21" t="s">
        <v>2</v>
      </c>
      <c r="E22" s="21" t="s">
        <v>3</v>
      </c>
      <c r="F22" s="21" t="s">
        <v>4</v>
      </c>
      <c r="G22" s="51"/>
      <c r="H22" s="51"/>
      <c r="I22" s="50"/>
    </row>
    <row r="23" spans="1:9" x14ac:dyDescent="0.25">
      <c r="A23" s="22" t="s">
        <v>10</v>
      </c>
      <c r="B23" s="22"/>
      <c r="C23" s="22"/>
      <c r="D23" s="22"/>
      <c r="E23" s="22"/>
      <c r="F23" s="22"/>
      <c r="G23" s="22"/>
      <c r="H23" s="22"/>
      <c r="I23" s="7"/>
    </row>
    <row r="24" spans="1:9" x14ac:dyDescent="0.25">
      <c r="A24" s="52" t="s">
        <v>11</v>
      </c>
      <c r="B24" s="20" t="s">
        <v>13</v>
      </c>
      <c r="C24" s="8">
        <v>160</v>
      </c>
      <c r="D24" s="7">
        <v>18.559999999999999</v>
      </c>
      <c r="E24" s="7">
        <v>24.32</v>
      </c>
      <c r="F24" s="7">
        <v>31.92</v>
      </c>
      <c r="G24" s="22">
        <v>328</v>
      </c>
      <c r="H24" s="22" t="s">
        <v>12</v>
      </c>
      <c r="I24" s="7">
        <v>31.75</v>
      </c>
    </row>
    <row r="25" spans="1:9" x14ac:dyDescent="0.25">
      <c r="A25" s="52"/>
      <c r="B25" s="20" t="s">
        <v>15</v>
      </c>
      <c r="C25" s="8">
        <v>40</v>
      </c>
      <c r="D25" s="7">
        <v>3.84</v>
      </c>
      <c r="E25" s="7">
        <v>0.48</v>
      </c>
      <c r="F25" s="7">
        <v>22.08</v>
      </c>
      <c r="G25" s="22">
        <v>120.8</v>
      </c>
      <c r="H25" s="22" t="s">
        <v>14</v>
      </c>
      <c r="I25" s="7">
        <v>4</v>
      </c>
    </row>
    <row r="26" spans="1:9" x14ac:dyDescent="0.25">
      <c r="A26" s="52"/>
      <c r="B26" s="20" t="s">
        <v>17</v>
      </c>
      <c r="C26" s="8">
        <v>200</v>
      </c>
      <c r="D26" s="7">
        <v>0.2</v>
      </c>
      <c r="E26" s="7">
        <v>0</v>
      </c>
      <c r="F26" s="7">
        <v>10.5</v>
      </c>
      <c r="G26" s="22">
        <v>38.799999999999997</v>
      </c>
      <c r="H26" s="22" t="s">
        <v>16</v>
      </c>
      <c r="I26" s="7">
        <v>7</v>
      </c>
    </row>
    <row r="27" spans="1:9" x14ac:dyDescent="0.25">
      <c r="A27" s="52"/>
      <c r="B27" s="20" t="s">
        <v>18</v>
      </c>
      <c r="C27" s="8">
        <v>100</v>
      </c>
      <c r="D27" s="7">
        <v>0.38</v>
      </c>
      <c r="E27" s="7">
        <v>0.38</v>
      </c>
      <c r="F27" s="7">
        <v>21.77</v>
      </c>
      <c r="G27" s="22">
        <v>44.38</v>
      </c>
      <c r="H27" s="22" t="s">
        <v>14</v>
      </c>
      <c r="I27" s="7">
        <v>31.5</v>
      </c>
    </row>
    <row r="28" spans="1:9" x14ac:dyDescent="0.25">
      <c r="A28" s="53" t="s">
        <v>19</v>
      </c>
      <c r="B28" s="53"/>
      <c r="C28" s="23">
        <f>SUM(C24:C27)</f>
        <v>500</v>
      </c>
      <c r="D28" s="23">
        <f t="shared" ref="D28:I28" si="0">SUM(D24:D27)</f>
        <v>22.979999999999997</v>
      </c>
      <c r="E28" s="23">
        <f t="shared" si="0"/>
        <v>25.18</v>
      </c>
      <c r="F28" s="23">
        <f t="shared" si="0"/>
        <v>86.27</v>
      </c>
      <c r="G28" s="23">
        <f t="shared" si="0"/>
        <v>531.98</v>
      </c>
      <c r="H28" s="23">
        <f t="shared" si="0"/>
        <v>0</v>
      </c>
      <c r="I28" s="17">
        <f t="shared" si="0"/>
        <v>74.25</v>
      </c>
    </row>
    <row r="29" spans="1:9" s="1" customFormat="1" ht="12.75" customHeight="1" x14ac:dyDescent="0.25">
      <c r="A29" s="54" t="s">
        <v>110</v>
      </c>
      <c r="B29" s="20" t="s">
        <v>34</v>
      </c>
      <c r="C29" s="8">
        <v>50</v>
      </c>
      <c r="D29" s="7">
        <v>3.85</v>
      </c>
      <c r="E29" s="7">
        <v>4.55</v>
      </c>
      <c r="F29" s="7">
        <v>35.450000000000003</v>
      </c>
      <c r="G29" s="22">
        <v>198</v>
      </c>
      <c r="H29" s="22" t="s">
        <v>33</v>
      </c>
      <c r="I29" s="7">
        <v>15</v>
      </c>
    </row>
    <row r="30" spans="1:9" s="1" customFormat="1" x14ac:dyDescent="0.25">
      <c r="A30" s="56"/>
      <c r="B30" s="20" t="s">
        <v>54</v>
      </c>
      <c r="C30" s="8">
        <v>200</v>
      </c>
      <c r="D30" s="7">
        <v>0.5</v>
      </c>
      <c r="E30" s="7">
        <v>0</v>
      </c>
      <c r="F30" s="7">
        <v>19.8</v>
      </c>
      <c r="G30" s="22">
        <v>81</v>
      </c>
      <c r="H30" s="22" t="s">
        <v>53</v>
      </c>
      <c r="I30" s="7">
        <v>10</v>
      </c>
    </row>
    <row r="31" spans="1:9" s="1" customFormat="1" ht="12.75" customHeight="1" x14ac:dyDescent="0.25">
      <c r="A31" s="53" t="s">
        <v>113</v>
      </c>
      <c r="B31" s="53"/>
      <c r="C31" s="23">
        <f t="shared" ref="C31:I31" si="1">SUM(C29:C30)</f>
        <v>250</v>
      </c>
      <c r="D31" s="23">
        <f t="shared" si="1"/>
        <v>4.3499999999999996</v>
      </c>
      <c r="E31" s="23">
        <f t="shared" si="1"/>
        <v>4.55</v>
      </c>
      <c r="F31" s="23">
        <f t="shared" si="1"/>
        <v>55.25</v>
      </c>
      <c r="G31" s="23">
        <f t="shared" si="1"/>
        <v>279</v>
      </c>
      <c r="H31" s="23">
        <f t="shared" si="1"/>
        <v>0</v>
      </c>
      <c r="I31" s="17">
        <f t="shared" si="1"/>
        <v>25</v>
      </c>
    </row>
    <row r="32" spans="1:9" s="1" customFormat="1" x14ac:dyDescent="0.25">
      <c r="A32" s="52" t="s">
        <v>27</v>
      </c>
      <c r="B32" s="52"/>
      <c r="C32" s="22">
        <f t="shared" ref="C32:I32" si="2">C28+C31</f>
        <v>750</v>
      </c>
      <c r="D32" s="22">
        <f t="shared" si="2"/>
        <v>27.33</v>
      </c>
      <c r="E32" s="22">
        <f t="shared" si="2"/>
        <v>29.73</v>
      </c>
      <c r="F32" s="22">
        <f t="shared" si="2"/>
        <v>141.51999999999998</v>
      </c>
      <c r="G32" s="22">
        <f t="shared" si="2"/>
        <v>810.98</v>
      </c>
      <c r="H32" s="22">
        <f t="shared" si="2"/>
        <v>0</v>
      </c>
      <c r="I32" s="7">
        <f t="shared" si="2"/>
        <v>99.25</v>
      </c>
    </row>
    <row r="33" spans="1:9" s="2" customFormat="1" ht="33" customHeight="1" x14ac:dyDescent="0.25">
      <c r="A33" s="22" t="s">
        <v>28</v>
      </c>
      <c r="B33" s="22"/>
      <c r="C33" s="22"/>
      <c r="D33" s="22"/>
      <c r="E33" s="22"/>
      <c r="F33" s="22"/>
      <c r="G33" s="22"/>
      <c r="H33" s="22"/>
      <c r="I33" s="7"/>
    </row>
    <row r="34" spans="1:9" s="3" customFormat="1" x14ac:dyDescent="0.25">
      <c r="A34" s="52" t="s">
        <v>11</v>
      </c>
      <c r="B34" s="20" t="s">
        <v>30</v>
      </c>
      <c r="C34" s="8">
        <v>200</v>
      </c>
      <c r="D34" s="7">
        <v>14.06</v>
      </c>
      <c r="E34" s="7">
        <v>11.78</v>
      </c>
      <c r="F34" s="7">
        <v>30.96</v>
      </c>
      <c r="G34" s="22">
        <v>207.16</v>
      </c>
      <c r="H34" s="22" t="s">
        <v>29</v>
      </c>
      <c r="I34" s="7">
        <v>31</v>
      </c>
    </row>
    <row r="35" spans="1:9" s="4" customFormat="1" x14ac:dyDescent="0.25">
      <c r="A35" s="52"/>
      <c r="B35" s="20" t="s">
        <v>15</v>
      </c>
      <c r="C35" s="8">
        <v>40</v>
      </c>
      <c r="D35" s="7">
        <v>3.84</v>
      </c>
      <c r="E35" s="7">
        <v>0.48</v>
      </c>
      <c r="F35" s="7">
        <v>22.08</v>
      </c>
      <c r="G35" s="22">
        <v>120.8</v>
      </c>
      <c r="H35" s="22" t="s">
        <v>14</v>
      </c>
      <c r="I35" s="7">
        <v>4</v>
      </c>
    </row>
    <row r="36" spans="1:9" x14ac:dyDescent="0.25">
      <c r="A36" s="52"/>
      <c r="B36" s="20" t="s">
        <v>63</v>
      </c>
      <c r="C36" s="8">
        <v>10</v>
      </c>
      <c r="D36" s="7">
        <v>0.1</v>
      </c>
      <c r="E36" s="7">
        <v>8.1999999999999993</v>
      </c>
      <c r="F36" s="7">
        <v>0.1</v>
      </c>
      <c r="G36" s="22">
        <v>74.8</v>
      </c>
      <c r="H36" s="22" t="s">
        <v>62</v>
      </c>
      <c r="I36" s="7">
        <v>10</v>
      </c>
    </row>
    <row r="37" spans="1:9" x14ac:dyDescent="0.25">
      <c r="A37" s="52"/>
      <c r="B37" s="20" t="s">
        <v>34</v>
      </c>
      <c r="C37" s="8">
        <v>50</v>
      </c>
      <c r="D37" s="7">
        <v>3.85</v>
      </c>
      <c r="E37" s="7">
        <v>4.55</v>
      </c>
      <c r="F37" s="7">
        <v>35.450000000000003</v>
      </c>
      <c r="G37" s="22">
        <v>198</v>
      </c>
      <c r="H37" s="22" t="s">
        <v>33</v>
      </c>
      <c r="I37" s="7">
        <v>15</v>
      </c>
    </row>
    <row r="38" spans="1:9" x14ac:dyDescent="0.25">
      <c r="A38" s="52"/>
      <c r="B38" s="20" t="s">
        <v>59</v>
      </c>
      <c r="C38" s="8">
        <v>200</v>
      </c>
      <c r="D38" s="7">
        <v>0.6</v>
      </c>
      <c r="E38" s="7">
        <v>0.2</v>
      </c>
      <c r="F38" s="7">
        <v>15.2</v>
      </c>
      <c r="G38" s="22">
        <v>65.3</v>
      </c>
      <c r="H38" s="22" t="s">
        <v>58</v>
      </c>
      <c r="I38" s="7">
        <v>10</v>
      </c>
    </row>
    <row r="39" spans="1:9" x14ac:dyDescent="0.25">
      <c r="A39" s="53" t="s">
        <v>19</v>
      </c>
      <c r="B39" s="53"/>
      <c r="C39" s="23">
        <f>SUM(C34:C38)</f>
        <v>500</v>
      </c>
      <c r="D39" s="23">
        <f t="shared" ref="D39:I39" si="3">SUM(D34:D38)</f>
        <v>22.450000000000003</v>
      </c>
      <c r="E39" s="23">
        <f t="shared" si="3"/>
        <v>25.21</v>
      </c>
      <c r="F39" s="23">
        <f t="shared" si="3"/>
        <v>103.79</v>
      </c>
      <c r="G39" s="23">
        <f t="shared" si="3"/>
        <v>666.06</v>
      </c>
      <c r="H39" s="23">
        <f t="shared" si="3"/>
        <v>0</v>
      </c>
      <c r="I39" s="17">
        <f t="shared" si="3"/>
        <v>70</v>
      </c>
    </row>
    <row r="40" spans="1:9" x14ac:dyDescent="0.25">
      <c r="A40" s="54" t="s">
        <v>110</v>
      </c>
      <c r="B40" s="20" t="s">
        <v>18</v>
      </c>
      <c r="C40" s="8">
        <v>100</v>
      </c>
      <c r="D40" s="7">
        <v>0.38</v>
      </c>
      <c r="E40" s="7">
        <v>0.38</v>
      </c>
      <c r="F40" s="7">
        <v>21.77</v>
      </c>
      <c r="G40" s="22">
        <v>44.38</v>
      </c>
      <c r="H40" s="22" t="s">
        <v>14</v>
      </c>
      <c r="I40" s="7">
        <v>31.5</v>
      </c>
    </row>
    <row r="41" spans="1:9" x14ac:dyDescent="0.25">
      <c r="A41" s="55"/>
      <c r="B41" s="20" t="s">
        <v>34</v>
      </c>
      <c r="C41" s="8">
        <v>50</v>
      </c>
      <c r="D41" s="7">
        <v>3.85</v>
      </c>
      <c r="E41" s="7">
        <v>4.55</v>
      </c>
      <c r="F41" s="7">
        <v>35.450000000000003</v>
      </c>
      <c r="G41" s="22">
        <v>198</v>
      </c>
      <c r="H41" s="22" t="s">
        <v>33</v>
      </c>
      <c r="I41" s="7">
        <v>15</v>
      </c>
    </row>
    <row r="42" spans="1:9" s="4" customFormat="1" x14ac:dyDescent="0.25">
      <c r="A42" s="56"/>
      <c r="B42" s="20" t="s">
        <v>17</v>
      </c>
      <c r="C42" s="8">
        <v>200</v>
      </c>
      <c r="D42" s="7">
        <v>0.2</v>
      </c>
      <c r="E42" s="7">
        <v>0</v>
      </c>
      <c r="F42" s="7">
        <v>10.5</v>
      </c>
      <c r="G42" s="22">
        <v>38.799999999999997</v>
      </c>
      <c r="H42" s="22" t="s">
        <v>16</v>
      </c>
      <c r="I42" s="7">
        <v>7</v>
      </c>
    </row>
    <row r="43" spans="1:9" s="4" customFormat="1" x14ac:dyDescent="0.25">
      <c r="A43" s="53" t="s">
        <v>113</v>
      </c>
      <c r="B43" s="53"/>
      <c r="C43" s="24">
        <f t="shared" ref="C43:I43" si="4">SUM(C40:C42)</f>
        <v>350</v>
      </c>
      <c r="D43" s="23">
        <f t="shared" si="4"/>
        <v>4.4300000000000006</v>
      </c>
      <c r="E43" s="23">
        <f t="shared" si="4"/>
        <v>4.93</v>
      </c>
      <c r="F43" s="23">
        <f t="shared" si="4"/>
        <v>67.72</v>
      </c>
      <c r="G43" s="23">
        <f t="shared" si="4"/>
        <v>281.18</v>
      </c>
      <c r="H43" s="23">
        <f t="shared" si="4"/>
        <v>0</v>
      </c>
      <c r="I43" s="17">
        <f t="shared" si="4"/>
        <v>53.5</v>
      </c>
    </row>
    <row r="44" spans="1:9" s="4" customFormat="1" x14ac:dyDescent="0.25">
      <c r="A44" s="52" t="s">
        <v>27</v>
      </c>
      <c r="B44" s="52"/>
      <c r="C44" s="22">
        <f t="shared" ref="C44:I44" si="5">C39+C43</f>
        <v>850</v>
      </c>
      <c r="D44" s="22">
        <f t="shared" si="5"/>
        <v>26.880000000000003</v>
      </c>
      <c r="E44" s="22">
        <f t="shared" si="5"/>
        <v>30.14</v>
      </c>
      <c r="F44" s="22">
        <f t="shared" si="5"/>
        <v>171.51</v>
      </c>
      <c r="G44" s="22">
        <f t="shared" si="5"/>
        <v>947.24</v>
      </c>
      <c r="H44" s="22">
        <f t="shared" si="5"/>
        <v>0</v>
      </c>
      <c r="I44" s="7">
        <f t="shared" si="5"/>
        <v>123.5</v>
      </c>
    </row>
    <row r="45" spans="1:9" x14ac:dyDescent="0.25">
      <c r="A45" s="22" t="s">
        <v>41</v>
      </c>
      <c r="B45" s="22"/>
      <c r="C45" s="22"/>
      <c r="D45" s="22"/>
      <c r="E45" s="22"/>
      <c r="F45" s="22"/>
      <c r="G45" s="22"/>
      <c r="H45" s="22"/>
      <c r="I45" s="7"/>
    </row>
    <row r="46" spans="1:9" ht="26.4" x14ac:dyDescent="0.25">
      <c r="A46" s="22"/>
      <c r="B46" s="34" t="s">
        <v>122</v>
      </c>
      <c r="C46" s="22">
        <v>60</v>
      </c>
      <c r="D46" s="22">
        <v>0.97</v>
      </c>
      <c r="E46" s="22">
        <v>6.07</v>
      </c>
      <c r="F46" s="22">
        <v>5.85</v>
      </c>
      <c r="G46" s="22">
        <v>81.53</v>
      </c>
      <c r="H46" s="22">
        <v>9</v>
      </c>
      <c r="I46" s="7">
        <v>7</v>
      </c>
    </row>
    <row r="47" spans="1:9" x14ac:dyDescent="0.25">
      <c r="A47" s="52" t="s">
        <v>11</v>
      </c>
      <c r="B47" s="20" t="s">
        <v>43</v>
      </c>
      <c r="C47" s="8">
        <v>90</v>
      </c>
      <c r="D47" s="7">
        <v>17.28</v>
      </c>
      <c r="E47" s="7">
        <v>20.16</v>
      </c>
      <c r="F47" s="7">
        <v>15.72</v>
      </c>
      <c r="G47" s="22">
        <v>188.52</v>
      </c>
      <c r="H47" s="22" t="s">
        <v>42</v>
      </c>
      <c r="I47" s="7">
        <v>30</v>
      </c>
    </row>
    <row r="48" spans="1:9" x14ac:dyDescent="0.25">
      <c r="A48" s="52"/>
      <c r="B48" s="20" t="s">
        <v>44</v>
      </c>
      <c r="C48" s="8">
        <v>150</v>
      </c>
      <c r="D48" s="7">
        <v>6</v>
      </c>
      <c r="E48" s="7">
        <v>11.34</v>
      </c>
      <c r="F48" s="7">
        <v>54.06</v>
      </c>
      <c r="G48" s="22">
        <v>313.94</v>
      </c>
      <c r="H48" s="22" t="s">
        <v>39</v>
      </c>
      <c r="I48" s="7">
        <v>5.03</v>
      </c>
    </row>
    <row r="49" spans="1:9" x14ac:dyDescent="0.25">
      <c r="A49" s="52"/>
      <c r="B49" s="20" t="s">
        <v>15</v>
      </c>
      <c r="C49" s="8">
        <v>40</v>
      </c>
      <c r="D49" s="7">
        <v>3.84</v>
      </c>
      <c r="E49" s="7">
        <v>0.48</v>
      </c>
      <c r="F49" s="7">
        <v>22.08</v>
      </c>
      <c r="G49" s="22">
        <v>120.8</v>
      </c>
      <c r="H49" s="22" t="s">
        <v>14</v>
      </c>
      <c r="I49" s="7">
        <v>4</v>
      </c>
    </row>
    <row r="50" spans="1:9" s="4" customFormat="1" x14ac:dyDescent="0.25">
      <c r="A50" s="52"/>
      <c r="B50" s="20" t="s">
        <v>46</v>
      </c>
      <c r="C50" s="8">
        <v>200</v>
      </c>
      <c r="D50" s="7">
        <v>0.3</v>
      </c>
      <c r="E50" s="7">
        <v>0</v>
      </c>
      <c r="F50" s="7">
        <v>6.7</v>
      </c>
      <c r="G50" s="22">
        <v>27.9</v>
      </c>
      <c r="H50" s="22" t="s">
        <v>45</v>
      </c>
      <c r="I50" s="7">
        <v>10</v>
      </c>
    </row>
    <row r="51" spans="1:9" s="4" customFormat="1" x14ac:dyDescent="0.25">
      <c r="A51" s="53" t="s">
        <v>19</v>
      </c>
      <c r="B51" s="53"/>
      <c r="C51" s="24">
        <f>SUM(C46:C50)</f>
        <v>540</v>
      </c>
      <c r="D51" s="23">
        <f t="shared" ref="D51:I51" si="6">SUM(D46:D50)</f>
        <v>28.39</v>
      </c>
      <c r="E51" s="23">
        <f t="shared" si="6"/>
        <v>38.049999999999997</v>
      </c>
      <c r="F51" s="23">
        <f t="shared" si="6"/>
        <v>104.41</v>
      </c>
      <c r="G51" s="23">
        <f t="shared" si="6"/>
        <v>732.68999999999994</v>
      </c>
      <c r="H51" s="23">
        <f t="shared" si="6"/>
        <v>9</v>
      </c>
      <c r="I51" s="23">
        <f t="shared" si="6"/>
        <v>56.03</v>
      </c>
    </row>
    <row r="52" spans="1:9" s="4" customFormat="1" x14ac:dyDescent="0.25">
      <c r="A52" s="54" t="s">
        <v>110</v>
      </c>
      <c r="B52" s="20" t="s">
        <v>34</v>
      </c>
      <c r="C52" s="8">
        <v>50</v>
      </c>
      <c r="D52" s="7">
        <v>3.85</v>
      </c>
      <c r="E52" s="7">
        <v>4.55</v>
      </c>
      <c r="F52" s="7">
        <v>35.450000000000003</v>
      </c>
      <c r="G52" s="22">
        <v>198</v>
      </c>
      <c r="H52" s="22" t="s">
        <v>33</v>
      </c>
      <c r="I52" s="7">
        <v>15</v>
      </c>
    </row>
    <row r="53" spans="1:9" s="4" customFormat="1" x14ac:dyDescent="0.25">
      <c r="A53" s="56"/>
      <c r="B53" s="20" t="s">
        <v>54</v>
      </c>
      <c r="C53" s="8">
        <v>200</v>
      </c>
      <c r="D53" s="7">
        <v>0.5</v>
      </c>
      <c r="E53" s="7">
        <v>0</v>
      </c>
      <c r="F53" s="7">
        <v>19.8</v>
      </c>
      <c r="G53" s="22">
        <v>81</v>
      </c>
      <c r="H53" s="22" t="s">
        <v>53</v>
      </c>
      <c r="I53" s="7">
        <v>10</v>
      </c>
    </row>
    <row r="54" spans="1:9" s="4" customFormat="1" x14ac:dyDescent="0.25">
      <c r="A54" s="53" t="s">
        <v>113</v>
      </c>
      <c r="B54" s="53"/>
      <c r="C54" s="24">
        <f t="shared" ref="C54:I54" si="7">SUM(C52:C53)</f>
        <v>250</v>
      </c>
      <c r="D54" s="23">
        <f t="shared" si="7"/>
        <v>4.3499999999999996</v>
      </c>
      <c r="E54" s="23">
        <f t="shared" si="7"/>
        <v>4.55</v>
      </c>
      <c r="F54" s="23">
        <f t="shared" si="7"/>
        <v>55.25</v>
      </c>
      <c r="G54" s="23">
        <f t="shared" si="7"/>
        <v>279</v>
      </c>
      <c r="H54" s="23">
        <f t="shared" si="7"/>
        <v>0</v>
      </c>
      <c r="I54" s="17">
        <f t="shared" si="7"/>
        <v>25</v>
      </c>
    </row>
    <row r="55" spans="1:9" x14ac:dyDescent="0.25">
      <c r="A55" s="52" t="s">
        <v>27</v>
      </c>
      <c r="B55" s="52"/>
      <c r="C55" s="22">
        <f t="shared" ref="C55:I55" si="8">C51+C54</f>
        <v>790</v>
      </c>
      <c r="D55" s="22">
        <f t="shared" si="8"/>
        <v>32.74</v>
      </c>
      <c r="E55" s="22">
        <f t="shared" si="8"/>
        <v>42.599999999999994</v>
      </c>
      <c r="F55" s="22">
        <f t="shared" si="8"/>
        <v>159.66</v>
      </c>
      <c r="G55" s="22">
        <f t="shared" si="8"/>
        <v>1011.6899999999999</v>
      </c>
      <c r="H55" s="22">
        <f t="shared" si="8"/>
        <v>9</v>
      </c>
      <c r="I55" s="7">
        <f t="shared" si="8"/>
        <v>81.03</v>
      </c>
    </row>
    <row r="56" spans="1:9" x14ac:dyDescent="0.25">
      <c r="A56" s="22" t="s">
        <v>55</v>
      </c>
      <c r="B56" s="22"/>
      <c r="C56" s="22"/>
      <c r="D56" s="22"/>
      <c r="E56" s="22"/>
      <c r="F56" s="22"/>
      <c r="G56" s="22"/>
      <c r="H56" s="22"/>
      <c r="I56" s="7"/>
    </row>
    <row r="57" spans="1:9" x14ac:dyDescent="0.25">
      <c r="A57" s="52" t="s">
        <v>11</v>
      </c>
      <c r="B57" s="20" t="s">
        <v>57</v>
      </c>
      <c r="C57" s="8">
        <v>150</v>
      </c>
      <c r="D57" s="7">
        <v>13.12</v>
      </c>
      <c r="E57" s="7">
        <v>17.25</v>
      </c>
      <c r="F57" s="7">
        <v>23.89</v>
      </c>
      <c r="G57" s="22">
        <v>292.45</v>
      </c>
      <c r="H57" s="22" t="s">
        <v>56</v>
      </c>
      <c r="I57" s="7">
        <v>26.14</v>
      </c>
    </row>
    <row r="58" spans="1:9" x14ac:dyDescent="0.25">
      <c r="A58" s="52"/>
      <c r="B58" s="20" t="s">
        <v>15</v>
      </c>
      <c r="C58" s="8">
        <v>40</v>
      </c>
      <c r="D58" s="7">
        <v>3.84</v>
      </c>
      <c r="E58" s="7">
        <v>0.48</v>
      </c>
      <c r="F58" s="7">
        <v>22.08</v>
      </c>
      <c r="G58" s="22">
        <v>120.8</v>
      </c>
      <c r="H58" s="22" t="s">
        <v>14</v>
      </c>
      <c r="I58" s="7">
        <v>4</v>
      </c>
    </row>
    <row r="59" spans="1:9" s="4" customFormat="1" x14ac:dyDescent="0.25">
      <c r="A59" s="52"/>
      <c r="B59" s="20" t="s">
        <v>32</v>
      </c>
      <c r="C59" s="8">
        <v>10</v>
      </c>
      <c r="D59" s="7">
        <v>2.82</v>
      </c>
      <c r="E59" s="7">
        <v>3.65</v>
      </c>
      <c r="F59" s="7">
        <v>0.23</v>
      </c>
      <c r="G59" s="22">
        <v>49.4</v>
      </c>
      <c r="H59" s="22" t="s">
        <v>31</v>
      </c>
      <c r="I59" s="7">
        <v>10</v>
      </c>
    </row>
    <row r="60" spans="1:9" s="4" customFormat="1" x14ac:dyDescent="0.25">
      <c r="A60" s="52"/>
      <c r="B60" s="20" t="s">
        <v>59</v>
      </c>
      <c r="C60" s="8">
        <v>200</v>
      </c>
      <c r="D60" s="7">
        <v>0.6</v>
      </c>
      <c r="E60" s="7">
        <v>0.2</v>
      </c>
      <c r="F60" s="7">
        <v>15.2</v>
      </c>
      <c r="G60" s="22">
        <v>65.3</v>
      </c>
      <c r="H60" s="22" t="s">
        <v>58</v>
      </c>
      <c r="I60" s="7">
        <v>10</v>
      </c>
    </row>
    <row r="61" spans="1:9" x14ac:dyDescent="0.25">
      <c r="A61" s="52"/>
      <c r="B61" s="20" t="s">
        <v>18</v>
      </c>
      <c r="C61" s="8">
        <v>100</v>
      </c>
      <c r="D61" s="7">
        <v>0.38</v>
      </c>
      <c r="E61" s="7">
        <v>0.38</v>
      </c>
      <c r="F61" s="7">
        <v>21.77</v>
      </c>
      <c r="G61" s="22">
        <v>44.38</v>
      </c>
      <c r="H61" s="22" t="s">
        <v>14</v>
      </c>
      <c r="I61" s="7">
        <v>31.5</v>
      </c>
    </row>
    <row r="62" spans="1:9" x14ac:dyDescent="0.25">
      <c r="A62" s="53" t="s">
        <v>19</v>
      </c>
      <c r="B62" s="53"/>
      <c r="C62" s="23">
        <f>SUM(C57:C61)</f>
        <v>500</v>
      </c>
      <c r="D62" s="23">
        <f t="shared" ref="D62:I62" si="9">SUM(D57:D61)</f>
        <v>20.76</v>
      </c>
      <c r="E62" s="23">
        <f t="shared" si="9"/>
        <v>21.959999999999997</v>
      </c>
      <c r="F62" s="23">
        <f t="shared" si="9"/>
        <v>83.169999999999987</v>
      </c>
      <c r="G62" s="23">
        <f t="shared" si="9"/>
        <v>572.32999999999993</v>
      </c>
      <c r="H62" s="23">
        <f t="shared" si="9"/>
        <v>0</v>
      </c>
      <c r="I62" s="17">
        <f t="shared" si="9"/>
        <v>81.64</v>
      </c>
    </row>
    <row r="63" spans="1:9" x14ac:dyDescent="0.25">
      <c r="A63" s="54" t="s">
        <v>110</v>
      </c>
      <c r="B63" s="20" t="s">
        <v>34</v>
      </c>
      <c r="C63" s="8">
        <v>50</v>
      </c>
      <c r="D63" s="7">
        <v>3.85</v>
      </c>
      <c r="E63" s="7">
        <v>4.55</v>
      </c>
      <c r="F63" s="7">
        <v>35.450000000000003</v>
      </c>
      <c r="G63" s="22">
        <v>198</v>
      </c>
      <c r="H63" s="22" t="s">
        <v>33</v>
      </c>
      <c r="I63" s="7">
        <v>15</v>
      </c>
    </row>
    <row r="64" spans="1:9" x14ac:dyDescent="0.25">
      <c r="A64" s="56"/>
      <c r="B64" s="20" t="s">
        <v>17</v>
      </c>
      <c r="C64" s="8">
        <v>200</v>
      </c>
      <c r="D64" s="7">
        <v>0.2</v>
      </c>
      <c r="E64" s="7">
        <v>0</v>
      </c>
      <c r="F64" s="7">
        <v>10.5</v>
      </c>
      <c r="G64" s="22">
        <v>38.799999999999997</v>
      </c>
      <c r="H64" s="22" t="s">
        <v>16</v>
      </c>
      <c r="I64" s="7">
        <v>7</v>
      </c>
    </row>
    <row r="65" spans="1:9" x14ac:dyDescent="0.25">
      <c r="A65" s="53" t="s">
        <v>113</v>
      </c>
      <c r="B65" s="53"/>
      <c r="C65" s="23">
        <f t="shared" ref="C65:I65" si="10">SUM(C63:C64)</f>
        <v>250</v>
      </c>
      <c r="D65" s="23">
        <f t="shared" si="10"/>
        <v>4.05</v>
      </c>
      <c r="E65" s="23">
        <f t="shared" si="10"/>
        <v>4.55</v>
      </c>
      <c r="F65" s="23">
        <f t="shared" si="10"/>
        <v>45.95</v>
      </c>
      <c r="G65" s="23">
        <f t="shared" si="10"/>
        <v>236.8</v>
      </c>
      <c r="H65" s="23">
        <f t="shared" si="10"/>
        <v>0</v>
      </c>
      <c r="I65" s="17">
        <f t="shared" si="10"/>
        <v>22</v>
      </c>
    </row>
    <row r="66" spans="1:9" x14ac:dyDescent="0.25">
      <c r="A66" s="52" t="s">
        <v>27</v>
      </c>
      <c r="B66" s="52"/>
      <c r="C66" s="22">
        <f t="shared" ref="C66:I66" si="11">C62+C65</f>
        <v>750</v>
      </c>
      <c r="D66" s="22">
        <f t="shared" si="11"/>
        <v>24.810000000000002</v>
      </c>
      <c r="E66" s="22">
        <f t="shared" si="11"/>
        <v>26.509999999999998</v>
      </c>
      <c r="F66" s="22">
        <f t="shared" si="11"/>
        <v>129.12</v>
      </c>
      <c r="G66" s="22">
        <f t="shared" si="11"/>
        <v>809.12999999999988</v>
      </c>
      <c r="H66" s="22">
        <f t="shared" si="11"/>
        <v>0</v>
      </c>
      <c r="I66" s="7">
        <f t="shared" si="11"/>
        <v>103.64</v>
      </c>
    </row>
    <row r="67" spans="1:9" x14ac:dyDescent="0.25">
      <c r="A67" s="22" t="s">
        <v>60</v>
      </c>
      <c r="B67" s="22"/>
      <c r="C67" s="22"/>
      <c r="D67" s="22"/>
      <c r="E67" s="22"/>
      <c r="F67" s="22"/>
      <c r="G67" s="22"/>
      <c r="H67" s="22"/>
      <c r="I67" s="7"/>
    </row>
    <row r="68" spans="1:9" s="4" customFormat="1" x14ac:dyDescent="0.25">
      <c r="A68" s="52" t="s">
        <v>11</v>
      </c>
      <c r="B68" s="22" t="s">
        <v>101</v>
      </c>
      <c r="C68" s="22">
        <v>90</v>
      </c>
      <c r="D68" s="22">
        <v>28.95</v>
      </c>
      <c r="E68" s="22">
        <v>5.0999999999999996</v>
      </c>
      <c r="F68" s="22">
        <v>1.05</v>
      </c>
      <c r="G68" s="22">
        <v>139.35</v>
      </c>
      <c r="H68" s="22">
        <v>126</v>
      </c>
      <c r="I68" s="7">
        <v>46.3</v>
      </c>
    </row>
    <row r="69" spans="1:9" s="4" customFormat="1" x14ac:dyDescent="0.25">
      <c r="A69" s="52"/>
      <c r="B69" s="20" t="s">
        <v>44</v>
      </c>
      <c r="C69" s="8">
        <v>170</v>
      </c>
      <c r="D69" s="7">
        <v>6</v>
      </c>
      <c r="E69" s="7">
        <v>11.34</v>
      </c>
      <c r="F69" s="7">
        <v>54.06</v>
      </c>
      <c r="G69" s="22">
        <v>313.94</v>
      </c>
      <c r="H69" s="8">
        <v>59</v>
      </c>
      <c r="I69" s="7">
        <v>5.7</v>
      </c>
    </row>
    <row r="70" spans="1:9" x14ac:dyDescent="0.25">
      <c r="A70" s="52"/>
      <c r="B70" s="20" t="s">
        <v>15</v>
      </c>
      <c r="C70" s="8">
        <v>40</v>
      </c>
      <c r="D70" s="7">
        <v>3.84</v>
      </c>
      <c r="E70" s="7">
        <v>0.48</v>
      </c>
      <c r="F70" s="7">
        <v>22.08</v>
      </c>
      <c r="G70" s="22">
        <v>120.8</v>
      </c>
      <c r="H70" s="22" t="s">
        <v>14</v>
      </c>
      <c r="I70" s="7">
        <v>4</v>
      </c>
    </row>
    <row r="71" spans="1:9" x14ac:dyDescent="0.25">
      <c r="A71" s="52"/>
      <c r="B71" s="20" t="s">
        <v>17</v>
      </c>
      <c r="C71" s="8">
        <v>200</v>
      </c>
      <c r="D71" s="7">
        <v>0.2</v>
      </c>
      <c r="E71" s="7">
        <v>0</v>
      </c>
      <c r="F71" s="7">
        <v>10.5</v>
      </c>
      <c r="G71" s="22">
        <v>38.799999999999997</v>
      </c>
      <c r="H71" s="8">
        <v>143</v>
      </c>
      <c r="I71" s="7">
        <v>7</v>
      </c>
    </row>
    <row r="72" spans="1:9" s="4" customFormat="1" x14ac:dyDescent="0.25">
      <c r="A72" s="53" t="s">
        <v>19</v>
      </c>
      <c r="B72" s="53"/>
      <c r="C72" s="23">
        <f t="shared" ref="C72:I72" si="12">SUM(C68:C71)</f>
        <v>500</v>
      </c>
      <c r="D72" s="23">
        <f t="shared" si="12"/>
        <v>38.990000000000009</v>
      </c>
      <c r="E72" s="23">
        <f t="shared" si="12"/>
        <v>16.919999999999998</v>
      </c>
      <c r="F72" s="23">
        <f t="shared" si="12"/>
        <v>87.69</v>
      </c>
      <c r="G72" s="23">
        <f t="shared" si="12"/>
        <v>612.88999999999987</v>
      </c>
      <c r="H72" s="23">
        <f t="shared" si="12"/>
        <v>328</v>
      </c>
      <c r="I72" s="17">
        <f t="shared" si="12"/>
        <v>63</v>
      </c>
    </row>
    <row r="73" spans="1:9" x14ac:dyDescent="0.25">
      <c r="A73" s="54" t="s">
        <v>110</v>
      </c>
      <c r="B73" s="20" t="s">
        <v>34</v>
      </c>
      <c r="C73" s="8">
        <v>50</v>
      </c>
      <c r="D73" s="7">
        <v>3.85</v>
      </c>
      <c r="E73" s="7">
        <v>4.55</v>
      </c>
      <c r="F73" s="7">
        <v>35.450000000000003</v>
      </c>
      <c r="G73" s="22">
        <v>198</v>
      </c>
      <c r="H73" s="22" t="s">
        <v>33</v>
      </c>
      <c r="I73" s="7">
        <v>15</v>
      </c>
    </row>
    <row r="74" spans="1:9" x14ac:dyDescent="0.25">
      <c r="A74" s="56"/>
      <c r="B74" s="20" t="s">
        <v>59</v>
      </c>
      <c r="C74" s="8">
        <v>200</v>
      </c>
      <c r="D74" s="7">
        <v>0.6</v>
      </c>
      <c r="E74" s="7">
        <v>0.2</v>
      </c>
      <c r="F74" s="7">
        <v>15.2</v>
      </c>
      <c r="G74" s="22">
        <v>65.3</v>
      </c>
      <c r="H74" s="22" t="s">
        <v>58</v>
      </c>
      <c r="I74" s="7">
        <v>10</v>
      </c>
    </row>
    <row r="75" spans="1:9" x14ac:dyDescent="0.25">
      <c r="A75" s="53" t="s">
        <v>113</v>
      </c>
      <c r="B75" s="53"/>
      <c r="C75" s="24">
        <f t="shared" ref="C75:I75" si="13">SUM(C73:C74)</f>
        <v>250</v>
      </c>
      <c r="D75" s="23">
        <f t="shared" si="13"/>
        <v>4.45</v>
      </c>
      <c r="E75" s="23">
        <f t="shared" si="13"/>
        <v>4.75</v>
      </c>
      <c r="F75" s="23">
        <f t="shared" si="13"/>
        <v>50.650000000000006</v>
      </c>
      <c r="G75" s="23">
        <f t="shared" si="13"/>
        <v>263.3</v>
      </c>
      <c r="H75" s="23">
        <f t="shared" si="13"/>
        <v>0</v>
      </c>
      <c r="I75" s="17">
        <f t="shared" si="13"/>
        <v>25</v>
      </c>
    </row>
    <row r="76" spans="1:9" s="4" customFormat="1" x14ac:dyDescent="0.25">
      <c r="A76" s="52" t="s">
        <v>27</v>
      </c>
      <c r="B76" s="52"/>
      <c r="C76" s="22">
        <f t="shared" ref="C76:I76" si="14">C72+C75</f>
        <v>750</v>
      </c>
      <c r="D76" s="22">
        <f t="shared" si="14"/>
        <v>43.440000000000012</v>
      </c>
      <c r="E76" s="22">
        <f t="shared" si="14"/>
        <v>21.669999999999998</v>
      </c>
      <c r="F76" s="22">
        <f t="shared" si="14"/>
        <v>138.34</v>
      </c>
      <c r="G76" s="22">
        <f t="shared" si="14"/>
        <v>876.18999999999983</v>
      </c>
      <c r="H76" s="22">
        <f t="shared" si="14"/>
        <v>328</v>
      </c>
      <c r="I76" s="7">
        <f t="shared" si="14"/>
        <v>88</v>
      </c>
    </row>
    <row r="77" spans="1:9" s="4" customFormat="1" x14ac:dyDescent="0.25">
      <c r="A77" s="22" t="s">
        <v>68</v>
      </c>
      <c r="B77" s="22"/>
      <c r="C77" s="22"/>
      <c r="D77" s="22"/>
      <c r="E77" s="22"/>
      <c r="F77" s="22"/>
      <c r="G77" s="22"/>
      <c r="H77" s="22"/>
      <c r="I77" s="7"/>
    </row>
    <row r="78" spans="1:9" x14ac:dyDescent="0.25">
      <c r="A78" s="52" t="s">
        <v>11</v>
      </c>
      <c r="B78" s="20" t="s">
        <v>30</v>
      </c>
      <c r="C78" s="8">
        <v>200</v>
      </c>
      <c r="D78" s="7">
        <v>14.06</v>
      </c>
      <c r="E78" s="7">
        <v>11.78</v>
      </c>
      <c r="F78" s="7">
        <v>30.96</v>
      </c>
      <c r="G78" s="22">
        <v>207.16</v>
      </c>
      <c r="H78" s="22" t="s">
        <v>29</v>
      </c>
      <c r="I78" s="7">
        <v>31</v>
      </c>
    </row>
    <row r="79" spans="1:9" x14ac:dyDescent="0.25">
      <c r="A79" s="52"/>
      <c r="B79" s="20" t="s">
        <v>15</v>
      </c>
      <c r="C79" s="8">
        <v>40</v>
      </c>
      <c r="D79" s="7">
        <v>3.84</v>
      </c>
      <c r="E79" s="7">
        <v>0.48</v>
      </c>
      <c r="F79" s="7">
        <v>22.08</v>
      </c>
      <c r="G79" s="22">
        <v>120.8</v>
      </c>
      <c r="H79" s="22" t="s">
        <v>14</v>
      </c>
      <c r="I79" s="7">
        <v>4</v>
      </c>
    </row>
    <row r="80" spans="1:9" x14ac:dyDescent="0.25">
      <c r="A80" s="52"/>
      <c r="B80" s="20" t="s">
        <v>32</v>
      </c>
      <c r="C80" s="8">
        <v>10</v>
      </c>
      <c r="D80" s="7">
        <v>2.82</v>
      </c>
      <c r="E80" s="7">
        <v>3.65</v>
      </c>
      <c r="F80" s="7">
        <v>0.23</v>
      </c>
      <c r="G80" s="22">
        <v>49.4</v>
      </c>
      <c r="H80" s="22" t="s">
        <v>31</v>
      </c>
      <c r="I80" s="7">
        <v>10</v>
      </c>
    </row>
    <row r="81" spans="1:9" s="4" customFormat="1" x14ac:dyDescent="0.25">
      <c r="A81" s="52"/>
      <c r="B81" s="20" t="s">
        <v>34</v>
      </c>
      <c r="C81" s="8">
        <v>50</v>
      </c>
      <c r="D81" s="7">
        <v>3.85</v>
      </c>
      <c r="E81" s="7">
        <v>4.55</v>
      </c>
      <c r="F81" s="7">
        <v>35.450000000000003</v>
      </c>
      <c r="G81" s="22">
        <v>198</v>
      </c>
      <c r="H81" s="22" t="s">
        <v>33</v>
      </c>
      <c r="I81" s="7">
        <v>15</v>
      </c>
    </row>
    <row r="82" spans="1:9" s="4" customFormat="1" x14ac:dyDescent="0.25">
      <c r="A82" s="52"/>
      <c r="B82" s="20" t="s">
        <v>59</v>
      </c>
      <c r="C82" s="8">
        <v>200</v>
      </c>
      <c r="D82" s="7">
        <v>0.6</v>
      </c>
      <c r="E82" s="7">
        <v>0.2</v>
      </c>
      <c r="F82" s="7">
        <v>15.2</v>
      </c>
      <c r="G82" s="22">
        <v>65.3</v>
      </c>
      <c r="H82" s="22" t="s">
        <v>58</v>
      </c>
      <c r="I82" s="7">
        <v>10</v>
      </c>
    </row>
    <row r="83" spans="1:9" s="4" customFormat="1" x14ac:dyDescent="0.25">
      <c r="A83" s="53" t="s">
        <v>19</v>
      </c>
      <c r="B83" s="53"/>
      <c r="C83" s="23">
        <f>SUM(C78:C82)</f>
        <v>500</v>
      </c>
      <c r="D83" s="23">
        <f t="shared" ref="D83:I83" si="15">SUM(D78:D82)</f>
        <v>25.17</v>
      </c>
      <c r="E83" s="23">
        <f t="shared" si="15"/>
        <v>20.66</v>
      </c>
      <c r="F83" s="23">
        <f t="shared" si="15"/>
        <v>103.92</v>
      </c>
      <c r="G83" s="23">
        <f t="shared" si="15"/>
        <v>640.65999999999985</v>
      </c>
      <c r="H83" s="23">
        <f t="shared" si="15"/>
        <v>0</v>
      </c>
      <c r="I83" s="17">
        <f t="shared" si="15"/>
        <v>70</v>
      </c>
    </row>
    <row r="84" spans="1:9" x14ac:dyDescent="0.25">
      <c r="A84" s="54" t="s">
        <v>110</v>
      </c>
      <c r="B84" s="20" t="s">
        <v>18</v>
      </c>
      <c r="C84" s="8">
        <v>100</v>
      </c>
      <c r="D84" s="7">
        <v>0.38</v>
      </c>
      <c r="E84" s="7">
        <v>0.38</v>
      </c>
      <c r="F84" s="7">
        <v>21.77</v>
      </c>
      <c r="G84" s="22">
        <v>44.38</v>
      </c>
      <c r="H84" s="22" t="s">
        <v>14</v>
      </c>
      <c r="I84" s="7">
        <v>31.5</v>
      </c>
    </row>
    <row r="85" spans="1:9" x14ac:dyDescent="0.25">
      <c r="A85" s="55"/>
      <c r="B85" s="20" t="s">
        <v>34</v>
      </c>
      <c r="C85" s="8">
        <v>50</v>
      </c>
      <c r="D85" s="7">
        <v>3.85</v>
      </c>
      <c r="E85" s="7">
        <v>4.55</v>
      </c>
      <c r="F85" s="7">
        <v>35.450000000000003</v>
      </c>
      <c r="G85" s="22">
        <v>198</v>
      </c>
      <c r="H85" s="22" t="s">
        <v>33</v>
      </c>
      <c r="I85" s="7">
        <v>15</v>
      </c>
    </row>
    <row r="86" spans="1:9" s="4" customFormat="1" x14ac:dyDescent="0.25">
      <c r="A86" s="56"/>
      <c r="B86" s="20" t="s">
        <v>54</v>
      </c>
      <c r="C86" s="8">
        <v>200</v>
      </c>
      <c r="D86" s="7">
        <v>0.5</v>
      </c>
      <c r="E86" s="7">
        <v>0</v>
      </c>
      <c r="F86" s="7">
        <v>19.8</v>
      </c>
      <c r="G86" s="22">
        <v>81</v>
      </c>
      <c r="H86" s="22" t="s">
        <v>53</v>
      </c>
      <c r="I86" s="7">
        <v>10</v>
      </c>
    </row>
    <row r="87" spans="1:9" s="6" customFormat="1" x14ac:dyDescent="0.25">
      <c r="A87" s="53" t="s">
        <v>113</v>
      </c>
      <c r="B87" s="53"/>
      <c r="C87" s="23">
        <f t="shared" ref="C87:I87" si="16">SUM(C84:C86)</f>
        <v>350</v>
      </c>
      <c r="D87" s="23">
        <f t="shared" si="16"/>
        <v>4.7300000000000004</v>
      </c>
      <c r="E87" s="23">
        <f t="shared" si="16"/>
        <v>4.93</v>
      </c>
      <c r="F87" s="23">
        <f t="shared" si="16"/>
        <v>77.02</v>
      </c>
      <c r="G87" s="23">
        <f t="shared" si="16"/>
        <v>323.38</v>
      </c>
      <c r="H87" s="23">
        <f t="shared" si="16"/>
        <v>0</v>
      </c>
      <c r="I87" s="17">
        <f t="shared" si="16"/>
        <v>56.5</v>
      </c>
    </row>
    <row r="88" spans="1:9" x14ac:dyDescent="0.25">
      <c r="A88" s="52" t="s">
        <v>27</v>
      </c>
      <c r="B88" s="52"/>
      <c r="C88" s="22">
        <f t="shared" ref="C88:I88" si="17">C83+C87</f>
        <v>850</v>
      </c>
      <c r="D88" s="22">
        <f t="shared" si="17"/>
        <v>29.900000000000002</v>
      </c>
      <c r="E88" s="22">
        <f t="shared" si="17"/>
        <v>25.59</v>
      </c>
      <c r="F88" s="22">
        <f t="shared" si="17"/>
        <v>180.94</v>
      </c>
      <c r="G88" s="22">
        <f t="shared" si="17"/>
        <v>964.03999999999985</v>
      </c>
      <c r="H88" s="22">
        <f t="shared" si="17"/>
        <v>0</v>
      </c>
      <c r="I88" s="22">
        <f t="shared" si="17"/>
        <v>126.5</v>
      </c>
    </row>
    <row r="89" spans="1:9" x14ac:dyDescent="0.25">
      <c r="A89" s="22" t="s">
        <v>73</v>
      </c>
      <c r="B89" s="22"/>
      <c r="C89" s="22"/>
      <c r="D89" s="22"/>
      <c r="E89" s="22"/>
      <c r="F89" s="22"/>
      <c r="G89" s="22"/>
      <c r="H89" s="22"/>
      <c r="I89" s="7"/>
    </row>
    <row r="90" spans="1:9" x14ac:dyDescent="0.25">
      <c r="A90" s="54" t="s">
        <v>11</v>
      </c>
      <c r="B90" s="19" t="s">
        <v>103</v>
      </c>
      <c r="C90" s="8">
        <v>200</v>
      </c>
      <c r="D90" s="7">
        <v>15.1</v>
      </c>
      <c r="E90" s="7">
        <v>21.16</v>
      </c>
      <c r="F90" s="7">
        <v>39.94</v>
      </c>
      <c r="G90" s="22">
        <v>183.02</v>
      </c>
      <c r="H90" s="22" t="s">
        <v>61</v>
      </c>
      <c r="I90" s="14">
        <v>26.6</v>
      </c>
    </row>
    <row r="91" spans="1:9" x14ac:dyDescent="0.25">
      <c r="A91" s="55"/>
      <c r="B91" s="20" t="s">
        <v>15</v>
      </c>
      <c r="C91" s="8">
        <v>40</v>
      </c>
      <c r="D91" s="7">
        <v>3.84</v>
      </c>
      <c r="E91" s="7">
        <v>0.48</v>
      </c>
      <c r="F91" s="7">
        <v>22.08</v>
      </c>
      <c r="G91" s="22">
        <v>120.8</v>
      </c>
      <c r="H91" s="22" t="s">
        <v>14</v>
      </c>
      <c r="I91" s="7">
        <v>4</v>
      </c>
    </row>
    <row r="92" spans="1:9" s="4" customFormat="1" x14ac:dyDescent="0.25">
      <c r="A92" s="55"/>
      <c r="B92" s="20" t="s">
        <v>63</v>
      </c>
      <c r="C92" s="8">
        <v>10</v>
      </c>
      <c r="D92" s="7">
        <v>0.1</v>
      </c>
      <c r="E92" s="7">
        <v>8.1999999999999993</v>
      </c>
      <c r="F92" s="7">
        <v>0.1</v>
      </c>
      <c r="G92" s="22">
        <v>74.8</v>
      </c>
      <c r="H92" s="22" t="s">
        <v>62</v>
      </c>
      <c r="I92" s="7">
        <v>10</v>
      </c>
    </row>
    <row r="93" spans="1:9" s="4" customFormat="1" x14ac:dyDescent="0.25">
      <c r="A93" s="55"/>
      <c r="B93" s="20" t="s">
        <v>65</v>
      </c>
      <c r="C93" s="8">
        <v>50</v>
      </c>
      <c r="D93" s="7">
        <v>6</v>
      </c>
      <c r="E93" s="7">
        <v>5</v>
      </c>
      <c r="F93" s="7">
        <v>0.38</v>
      </c>
      <c r="G93" s="22">
        <v>70.75</v>
      </c>
      <c r="H93" s="22" t="s">
        <v>64</v>
      </c>
      <c r="I93" s="7">
        <v>16</v>
      </c>
    </row>
    <row r="94" spans="1:9" s="4" customFormat="1" x14ac:dyDescent="0.25">
      <c r="A94" s="56"/>
      <c r="B94" s="20" t="s">
        <v>17</v>
      </c>
      <c r="C94" s="8">
        <v>200</v>
      </c>
      <c r="D94" s="7">
        <v>0.2</v>
      </c>
      <c r="E94" s="7">
        <v>0</v>
      </c>
      <c r="F94" s="7">
        <v>10.5</v>
      </c>
      <c r="G94" s="22">
        <v>38.799999999999997</v>
      </c>
      <c r="H94" s="22" t="s">
        <v>16</v>
      </c>
      <c r="I94" s="7">
        <v>7</v>
      </c>
    </row>
    <row r="95" spans="1:9" x14ac:dyDescent="0.25">
      <c r="A95" s="60" t="s">
        <v>19</v>
      </c>
      <c r="B95" s="61"/>
      <c r="C95" s="23">
        <f>SUM(C90:C94)</f>
        <v>500</v>
      </c>
      <c r="D95" s="23">
        <f t="shared" ref="D95:I95" si="18">SUM(D90:D94)</f>
        <v>25.24</v>
      </c>
      <c r="E95" s="23">
        <f t="shared" si="18"/>
        <v>34.840000000000003</v>
      </c>
      <c r="F95" s="23">
        <f t="shared" si="18"/>
        <v>73</v>
      </c>
      <c r="G95" s="23">
        <f t="shared" si="18"/>
        <v>488.17</v>
      </c>
      <c r="H95" s="23">
        <f t="shared" si="18"/>
        <v>0</v>
      </c>
      <c r="I95" s="23">
        <f t="shared" si="18"/>
        <v>63.6</v>
      </c>
    </row>
    <row r="96" spans="1:9" s="4" customFormat="1" x14ac:dyDescent="0.25">
      <c r="A96" s="54" t="s">
        <v>110</v>
      </c>
      <c r="B96" s="20" t="s">
        <v>34</v>
      </c>
      <c r="C96" s="8">
        <v>50</v>
      </c>
      <c r="D96" s="7">
        <v>3.85</v>
      </c>
      <c r="E96" s="7">
        <v>4.55</v>
      </c>
      <c r="F96" s="7">
        <v>35.450000000000003</v>
      </c>
      <c r="G96" s="22">
        <v>198</v>
      </c>
      <c r="H96" s="22" t="s">
        <v>33</v>
      </c>
      <c r="I96" s="7">
        <v>15</v>
      </c>
    </row>
    <row r="97" spans="1:9" s="4" customFormat="1" x14ac:dyDescent="0.25">
      <c r="A97" s="56"/>
      <c r="B97" s="20" t="s">
        <v>46</v>
      </c>
      <c r="C97" s="8">
        <v>200</v>
      </c>
      <c r="D97" s="7">
        <v>0.3</v>
      </c>
      <c r="E97" s="7">
        <v>0</v>
      </c>
      <c r="F97" s="7">
        <v>6.7</v>
      </c>
      <c r="G97" s="22">
        <v>27.9</v>
      </c>
      <c r="H97" s="22" t="s">
        <v>45</v>
      </c>
      <c r="I97" s="7">
        <v>10</v>
      </c>
    </row>
    <row r="98" spans="1:9" x14ac:dyDescent="0.25">
      <c r="A98" s="53" t="s">
        <v>113</v>
      </c>
      <c r="B98" s="53"/>
      <c r="C98" s="23">
        <f t="shared" ref="C98:I98" si="19">SUM(C96:C97)</f>
        <v>250</v>
      </c>
      <c r="D98" s="23">
        <f t="shared" si="19"/>
        <v>4.1500000000000004</v>
      </c>
      <c r="E98" s="23">
        <f t="shared" si="19"/>
        <v>4.55</v>
      </c>
      <c r="F98" s="23">
        <f t="shared" si="19"/>
        <v>42.150000000000006</v>
      </c>
      <c r="G98" s="23">
        <f t="shared" si="19"/>
        <v>225.9</v>
      </c>
      <c r="H98" s="23">
        <f t="shared" si="19"/>
        <v>0</v>
      </c>
      <c r="I98" s="17">
        <f t="shared" si="19"/>
        <v>25</v>
      </c>
    </row>
    <row r="99" spans="1:9" x14ac:dyDescent="0.25">
      <c r="A99" s="52" t="s">
        <v>27</v>
      </c>
      <c r="B99" s="52"/>
      <c r="C99" s="22">
        <f t="shared" ref="C99:I99" si="20">C95+C98</f>
        <v>750</v>
      </c>
      <c r="D99" s="22">
        <f t="shared" si="20"/>
        <v>29.39</v>
      </c>
      <c r="E99" s="22">
        <f t="shared" si="20"/>
        <v>39.39</v>
      </c>
      <c r="F99" s="22">
        <f t="shared" si="20"/>
        <v>115.15</v>
      </c>
      <c r="G99" s="22">
        <f t="shared" si="20"/>
        <v>714.07</v>
      </c>
      <c r="H99" s="22">
        <f t="shared" si="20"/>
        <v>0</v>
      </c>
      <c r="I99" s="22">
        <f t="shared" si="20"/>
        <v>88.6</v>
      </c>
    </row>
    <row r="100" spans="1:9" x14ac:dyDescent="0.25">
      <c r="A100" s="22" t="s">
        <v>76</v>
      </c>
      <c r="B100" s="22"/>
      <c r="C100" s="22"/>
      <c r="D100" s="22"/>
      <c r="E100" s="22"/>
      <c r="F100" s="22"/>
      <c r="G100" s="22"/>
      <c r="H100" s="22"/>
      <c r="I100" s="7"/>
    </row>
    <row r="101" spans="1:9" s="4" customFormat="1" x14ac:dyDescent="0.25">
      <c r="A101" s="55" t="s">
        <v>11</v>
      </c>
      <c r="B101" s="20" t="s">
        <v>77</v>
      </c>
      <c r="C101" s="8">
        <v>260</v>
      </c>
      <c r="D101" s="7">
        <v>35.49</v>
      </c>
      <c r="E101" s="7">
        <v>23.53</v>
      </c>
      <c r="F101" s="7">
        <v>70.959999999999994</v>
      </c>
      <c r="G101" s="22">
        <v>668.98</v>
      </c>
      <c r="H101" s="22" t="s">
        <v>24</v>
      </c>
      <c r="I101" s="7">
        <v>52</v>
      </c>
    </row>
    <row r="102" spans="1:9" s="4" customFormat="1" x14ac:dyDescent="0.25">
      <c r="A102" s="55"/>
      <c r="B102" s="20" t="s">
        <v>15</v>
      </c>
      <c r="C102" s="8">
        <v>40</v>
      </c>
      <c r="D102" s="7">
        <v>3.84</v>
      </c>
      <c r="E102" s="7">
        <v>0.48</v>
      </c>
      <c r="F102" s="7">
        <v>22.08</v>
      </c>
      <c r="G102" s="22">
        <v>120.8</v>
      </c>
      <c r="H102" s="22" t="s">
        <v>14</v>
      </c>
      <c r="I102" s="7">
        <v>4</v>
      </c>
    </row>
    <row r="103" spans="1:9" s="4" customFormat="1" x14ac:dyDescent="0.25">
      <c r="A103" s="56"/>
      <c r="B103" s="20" t="s">
        <v>17</v>
      </c>
      <c r="C103" s="8">
        <v>200</v>
      </c>
      <c r="D103" s="7">
        <v>0.2</v>
      </c>
      <c r="E103" s="7">
        <v>0</v>
      </c>
      <c r="F103" s="7">
        <v>10.5</v>
      </c>
      <c r="G103" s="22">
        <v>38.799999999999997</v>
      </c>
      <c r="H103" s="22" t="s">
        <v>16</v>
      </c>
      <c r="I103" s="7">
        <v>7</v>
      </c>
    </row>
    <row r="104" spans="1:9" s="4" customFormat="1" x14ac:dyDescent="0.25">
      <c r="A104" s="53" t="s">
        <v>19</v>
      </c>
      <c r="B104" s="53"/>
      <c r="C104" s="23">
        <f t="shared" ref="C104:I104" si="21">SUM(C101:C103)</f>
        <v>500</v>
      </c>
      <c r="D104" s="23">
        <f t="shared" si="21"/>
        <v>39.53</v>
      </c>
      <c r="E104" s="23">
        <f t="shared" si="21"/>
        <v>24.01</v>
      </c>
      <c r="F104" s="23">
        <f t="shared" si="21"/>
        <v>103.53999999999999</v>
      </c>
      <c r="G104" s="23">
        <f t="shared" si="21"/>
        <v>828.57999999999993</v>
      </c>
      <c r="H104" s="23">
        <f t="shared" si="21"/>
        <v>0</v>
      </c>
      <c r="I104" s="23">
        <f t="shared" si="21"/>
        <v>63</v>
      </c>
    </row>
    <row r="105" spans="1:9" s="4" customFormat="1" x14ac:dyDescent="0.25">
      <c r="A105" s="54" t="s">
        <v>110</v>
      </c>
      <c r="B105" s="20" t="s">
        <v>34</v>
      </c>
      <c r="C105" s="8">
        <v>50</v>
      </c>
      <c r="D105" s="7">
        <v>3.85</v>
      </c>
      <c r="E105" s="7">
        <v>4.55</v>
      </c>
      <c r="F105" s="7">
        <v>35.450000000000003</v>
      </c>
      <c r="G105" s="22">
        <v>198</v>
      </c>
      <c r="H105" s="22" t="s">
        <v>33</v>
      </c>
      <c r="I105" s="7">
        <v>15</v>
      </c>
    </row>
    <row r="106" spans="1:9" x14ac:dyDescent="0.25">
      <c r="A106" s="56"/>
      <c r="B106" s="20" t="s">
        <v>17</v>
      </c>
      <c r="C106" s="8">
        <v>200</v>
      </c>
      <c r="D106" s="7">
        <v>0.2</v>
      </c>
      <c r="E106" s="7">
        <v>0</v>
      </c>
      <c r="F106" s="7">
        <v>10.5</v>
      </c>
      <c r="G106" s="22">
        <v>38.799999999999997</v>
      </c>
      <c r="H106" s="22" t="s">
        <v>16</v>
      </c>
      <c r="I106" s="7">
        <v>7</v>
      </c>
    </row>
    <row r="107" spans="1:9" x14ac:dyDescent="0.25">
      <c r="A107" s="53" t="s">
        <v>113</v>
      </c>
      <c r="B107" s="53"/>
      <c r="C107" s="24">
        <f t="shared" ref="C107:I107" si="22">SUM(C105:C106)</f>
        <v>250</v>
      </c>
      <c r="D107" s="23">
        <f t="shared" si="22"/>
        <v>4.05</v>
      </c>
      <c r="E107" s="23">
        <f t="shared" si="22"/>
        <v>4.55</v>
      </c>
      <c r="F107" s="23">
        <f t="shared" si="22"/>
        <v>45.95</v>
      </c>
      <c r="G107" s="23">
        <f t="shared" si="22"/>
        <v>236.8</v>
      </c>
      <c r="H107" s="23">
        <f t="shared" si="22"/>
        <v>0</v>
      </c>
      <c r="I107" s="17">
        <f t="shared" si="22"/>
        <v>22</v>
      </c>
    </row>
    <row r="108" spans="1:9" x14ac:dyDescent="0.25">
      <c r="A108" s="52" t="s">
        <v>27</v>
      </c>
      <c r="B108" s="52"/>
      <c r="C108" s="22">
        <f t="shared" ref="C108:I108" si="23">C104+C107</f>
        <v>750</v>
      </c>
      <c r="D108" s="22">
        <f t="shared" si="23"/>
        <v>43.58</v>
      </c>
      <c r="E108" s="22">
        <f t="shared" si="23"/>
        <v>28.560000000000002</v>
      </c>
      <c r="F108" s="22">
        <f t="shared" si="23"/>
        <v>149.49</v>
      </c>
      <c r="G108" s="22">
        <f t="shared" si="23"/>
        <v>1065.3799999999999</v>
      </c>
      <c r="H108" s="22">
        <f t="shared" si="23"/>
        <v>0</v>
      </c>
      <c r="I108" s="7">
        <f t="shared" si="23"/>
        <v>85</v>
      </c>
    </row>
    <row r="109" spans="1:9" x14ac:dyDescent="0.25">
      <c r="A109" s="22" t="s">
        <v>78</v>
      </c>
      <c r="B109" s="22"/>
      <c r="C109" s="22"/>
      <c r="D109" s="22"/>
      <c r="E109" s="22"/>
      <c r="F109" s="22"/>
      <c r="G109" s="22"/>
      <c r="H109" s="22"/>
      <c r="I109" s="7"/>
    </row>
    <row r="110" spans="1:9" s="4" customFormat="1" x14ac:dyDescent="0.25">
      <c r="A110" s="54" t="s">
        <v>11</v>
      </c>
      <c r="B110" s="20" t="s">
        <v>13</v>
      </c>
      <c r="C110" s="8">
        <v>160</v>
      </c>
      <c r="D110" s="7">
        <v>18.559999999999999</v>
      </c>
      <c r="E110" s="7">
        <v>24.32</v>
      </c>
      <c r="F110" s="7">
        <v>31.92</v>
      </c>
      <c r="G110" s="22">
        <v>328</v>
      </c>
      <c r="H110" s="22" t="s">
        <v>12</v>
      </c>
      <c r="I110" s="7">
        <v>31.75</v>
      </c>
    </row>
    <row r="111" spans="1:9" s="4" customFormat="1" x14ac:dyDescent="0.25">
      <c r="A111" s="55"/>
      <c r="B111" s="20" t="s">
        <v>15</v>
      </c>
      <c r="C111" s="8">
        <v>40</v>
      </c>
      <c r="D111" s="7">
        <v>3.84</v>
      </c>
      <c r="E111" s="7">
        <v>0.48</v>
      </c>
      <c r="F111" s="7">
        <v>22.08</v>
      </c>
      <c r="G111" s="22">
        <v>120.8</v>
      </c>
      <c r="H111" s="22" t="s">
        <v>14</v>
      </c>
      <c r="I111" s="7">
        <v>4</v>
      </c>
    </row>
    <row r="112" spans="1:9" s="4" customFormat="1" x14ac:dyDescent="0.25">
      <c r="A112" s="55"/>
      <c r="B112" s="20" t="s">
        <v>46</v>
      </c>
      <c r="C112" s="8">
        <v>200</v>
      </c>
      <c r="D112" s="7">
        <v>0.3</v>
      </c>
      <c r="E112" s="7">
        <v>0</v>
      </c>
      <c r="F112" s="7">
        <v>6.7</v>
      </c>
      <c r="G112" s="22">
        <v>27.9</v>
      </c>
      <c r="H112" s="22" t="s">
        <v>45</v>
      </c>
      <c r="I112" s="7">
        <v>10</v>
      </c>
    </row>
    <row r="113" spans="1:9" x14ac:dyDescent="0.25">
      <c r="A113" s="56"/>
      <c r="B113" s="20" t="s">
        <v>18</v>
      </c>
      <c r="C113" s="8">
        <v>100</v>
      </c>
      <c r="D113" s="7">
        <v>0.38</v>
      </c>
      <c r="E113" s="7">
        <v>0.38</v>
      </c>
      <c r="F113" s="7">
        <v>21.77</v>
      </c>
      <c r="G113" s="22">
        <v>44.38</v>
      </c>
      <c r="H113" s="22" t="s">
        <v>14</v>
      </c>
      <c r="I113" s="7">
        <v>31.5</v>
      </c>
    </row>
    <row r="114" spans="1:9" x14ac:dyDescent="0.25">
      <c r="A114" s="53" t="s">
        <v>19</v>
      </c>
      <c r="B114" s="53"/>
      <c r="C114" s="23">
        <f t="shared" ref="C114:I114" si="24">SUM(C110:C113)</f>
        <v>500</v>
      </c>
      <c r="D114" s="23">
        <f t="shared" si="24"/>
        <v>23.08</v>
      </c>
      <c r="E114" s="23">
        <f t="shared" si="24"/>
        <v>25.18</v>
      </c>
      <c r="F114" s="23">
        <f t="shared" si="24"/>
        <v>82.47</v>
      </c>
      <c r="G114" s="23">
        <f t="shared" si="24"/>
        <v>521.08000000000004</v>
      </c>
      <c r="H114" s="23">
        <f t="shared" si="24"/>
        <v>0</v>
      </c>
      <c r="I114" s="17">
        <f t="shared" si="24"/>
        <v>77.25</v>
      </c>
    </row>
    <row r="115" spans="1:9" s="4" customFormat="1" x14ac:dyDescent="0.25">
      <c r="A115" s="54" t="s">
        <v>110</v>
      </c>
      <c r="B115" s="20" t="s">
        <v>34</v>
      </c>
      <c r="C115" s="8">
        <v>50</v>
      </c>
      <c r="D115" s="7">
        <v>3.85</v>
      </c>
      <c r="E115" s="7">
        <v>4.55</v>
      </c>
      <c r="F115" s="7">
        <v>35.450000000000003</v>
      </c>
      <c r="G115" s="22">
        <v>198</v>
      </c>
      <c r="H115" s="22" t="s">
        <v>33</v>
      </c>
      <c r="I115" s="7">
        <v>15</v>
      </c>
    </row>
    <row r="116" spans="1:9" x14ac:dyDescent="0.25">
      <c r="A116" s="56"/>
      <c r="B116" s="20" t="s">
        <v>59</v>
      </c>
      <c r="C116" s="8">
        <v>200</v>
      </c>
      <c r="D116" s="7">
        <v>0.6</v>
      </c>
      <c r="E116" s="7">
        <v>0.2</v>
      </c>
      <c r="F116" s="7">
        <v>15.2</v>
      </c>
      <c r="G116" s="22">
        <v>65.3</v>
      </c>
      <c r="H116" s="22" t="s">
        <v>58</v>
      </c>
      <c r="I116" s="7">
        <v>10</v>
      </c>
    </row>
    <row r="117" spans="1:9" x14ac:dyDescent="0.25">
      <c r="A117" s="53" t="s">
        <v>113</v>
      </c>
      <c r="B117" s="53"/>
      <c r="C117" s="23">
        <f t="shared" ref="C117:I117" si="25">SUM(C115:C116)</f>
        <v>250</v>
      </c>
      <c r="D117" s="23">
        <f t="shared" si="25"/>
        <v>4.45</v>
      </c>
      <c r="E117" s="23">
        <f t="shared" si="25"/>
        <v>4.75</v>
      </c>
      <c r="F117" s="23">
        <f t="shared" si="25"/>
        <v>50.650000000000006</v>
      </c>
      <c r="G117" s="23">
        <f t="shared" si="25"/>
        <v>263.3</v>
      </c>
      <c r="H117" s="23">
        <f t="shared" si="25"/>
        <v>0</v>
      </c>
      <c r="I117" s="17">
        <f t="shared" si="25"/>
        <v>25</v>
      </c>
    </row>
    <row r="118" spans="1:9" x14ac:dyDescent="0.25">
      <c r="A118" s="52" t="s">
        <v>27</v>
      </c>
      <c r="B118" s="52"/>
      <c r="C118" s="22">
        <f t="shared" ref="C118:I118" si="26">C114+C117</f>
        <v>750</v>
      </c>
      <c r="D118" s="22">
        <f t="shared" si="26"/>
        <v>27.529999999999998</v>
      </c>
      <c r="E118" s="22">
        <f t="shared" si="26"/>
        <v>29.93</v>
      </c>
      <c r="F118" s="22">
        <f t="shared" si="26"/>
        <v>133.12</v>
      </c>
      <c r="G118" s="22">
        <f t="shared" si="26"/>
        <v>784.38000000000011</v>
      </c>
      <c r="H118" s="22">
        <f t="shared" si="26"/>
        <v>0</v>
      </c>
      <c r="I118" s="7">
        <f t="shared" si="26"/>
        <v>102.25</v>
      </c>
    </row>
    <row r="119" spans="1:9" s="4" customFormat="1" x14ac:dyDescent="0.25">
      <c r="A119" s="22" t="s">
        <v>79</v>
      </c>
      <c r="B119" s="22"/>
      <c r="C119" s="22"/>
      <c r="D119" s="22"/>
      <c r="E119" s="22"/>
      <c r="F119" s="22"/>
      <c r="G119" s="22"/>
      <c r="H119" s="22"/>
      <c r="I119" s="7"/>
    </row>
    <row r="120" spans="1:9" s="4" customFormat="1" x14ac:dyDescent="0.25">
      <c r="A120" s="63" t="s">
        <v>11</v>
      </c>
      <c r="B120" s="20" t="s">
        <v>57</v>
      </c>
      <c r="C120" s="8">
        <v>200</v>
      </c>
      <c r="D120" s="7">
        <v>13.12</v>
      </c>
      <c r="E120" s="7">
        <v>17.25</v>
      </c>
      <c r="F120" s="7">
        <v>23.89</v>
      </c>
      <c r="G120" s="22">
        <v>292.45</v>
      </c>
      <c r="H120" s="22" t="s">
        <v>56</v>
      </c>
      <c r="I120" s="7">
        <v>34.86</v>
      </c>
    </row>
    <row r="121" spans="1:9" s="4" customFormat="1" x14ac:dyDescent="0.25">
      <c r="A121" s="63"/>
      <c r="B121" s="19" t="s">
        <v>15</v>
      </c>
      <c r="C121" s="15">
        <v>40</v>
      </c>
      <c r="D121" s="14">
        <v>3.84</v>
      </c>
      <c r="E121" s="14">
        <v>0.48</v>
      </c>
      <c r="F121" s="14">
        <v>22.08</v>
      </c>
      <c r="G121" s="25">
        <v>120.8</v>
      </c>
      <c r="H121" s="25" t="s">
        <v>14</v>
      </c>
      <c r="I121" s="14">
        <v>4</v>
      </c>
    </row>
    <row r="122" spans="1:9" s="4" customFormat="1" x14ac:dyDescent="0.25">
      <c r="A122" s="63"/>
      <c r="B122" s="19" t="s">
        <v>32</v>
      </c>
      <c r="C122" s="15">
        <v>10</v>
      </c>
      <c r="D122" s="14">
        <v>2.82</v>
      </c>
      <c r="E122" s="14">
        <v>3.65</v>
      </c>
      <c r="F122" s="14">
        <v>0.23</v>
      </c>
      <c r="G122" s="25">
        <v>49.4</v>
      </c>
      <c r="H122" s="25" t="s">
        <v>31</v>
      </c>
      <c r="I122" s="14">
        <v>10</v>
      </c>
    </row>
    <row r="123" spans="1:9" x14ac:dyDescent="0.25">
      <c r="A123" s="63"/>
      <c r="B123" s="19" t="s">
        <v>34</v>
      </c>
      <c r="C123" s="15">
        <v>52.5</v>
      </c>
      <c r="D123" s="14">
        <v>3.85</v>
      </c>
      <c r="E123" s="14">
        <v>4.55</v>
      </c>
      <c r="F123" s="14">
        <v>35.450000000000003</v>
      </c>
      <c r="G123" s="25">
        <v>198</v>
      </c>
      <c r="H123" s="25" t="s">
        <v>33</v>
      </c>
      <c r="I123" s="14">
        <v>15.75</v>
      </c>
    </row>
    <row r="124" spans="1:9" x14ac:dyDescent="0.25">
      <c r="A124" s="63"/>
      <c r="B124" s="19" t="s">
        <v>59</v>
      </c>
      <c r="C124" s="15">
        <v>200</v>
      </c>
      <c r="D124" s="14">
        <v>0.6</v>
      </c>
      <c r="E124" s="14">
        <v>0.2</v>
      </c>
      <c r="F124" s="14">
        <v>15.2</v>
      </c>
      <c r="G124" s="25">
        <v>65.3</v>
      </c>
      <c r="H124" s="25" t="s">
        <v>58</v>
      </c>
      <c r="I124" s="14">
        <v>10</v>
      </c>
    </row>
    <row r="125" spans="1:9" x14ac:dyDescent="0.25">
      <c r="A125" s="62" t="s">
        <v>19</v>
      </c>
      <c r="B125" s="62"/>
      <c r="C125" s="24">
        <f>SUM(C120:C124)</f>
        <v>502.5</v>
      </c>
      <c r="D125" s="24">
        <f t="shared" ref="D125:I125" si="27">SUM(D120:D124)</f>
        <v>24.230000000000004</v>
      </c>
      <c r="E125" s="24">
        <f t="shared" si="27"/>
        <v>26.13</v>
      </c>
      <c r="F125" s="24">
        <f t="shared" si="27"/>
        <v>96.850000000000009</v>
      </c>
      <c r="G125" s="24">
        <f t="shared" si="27"/>
        <v>725.94999999999993</v>
      </c>
      <c r="H125" s="24">
        <f t="shared" si="27"/>
        <v>0</v>
      </c>
      <c r="I125" s="18">
        <f t="shared" si="27"/>
        <v>74.61</v>
      </c>
    </row>
    <row r="126" spans="1:9" x14ac:dyDescent="0.25">
      <c r="A126" s="54" t="s">
        <v>110</v>
      </c>
      <c r="B126" s="20" t="s">
        <v>18</v>
      </c>
      <c r="C126" s="8">
        <v>100</v>
      </c>
      <c r="D126" s="7">
        <v>0.38</v>
      </c>
      <c r="E126" s="7">
        <v>0.38</v>
      </c>
      <c r="F126" s="7">
        <v>21.77</v>
      </c>
      <c r="G126" s="22">
        <v>44.38</v>
      </c>
      <c r="H126" s="22" t="s">
        <v>14</v>
      </c>
      <c r="I126" s="7">
        <v>31.5</v>
      </c>
    </row>
    <row r="127" spans="1:9" x14ac:dyDescent="0.25">
      <c r="A127" s="55"/>
      <c r="B127" s="20" t="s">
        <v>34</v>
      </c>
      <c r="C127" s="15">
        <v>45</v>
      </c>
      <c r="D127" s="7">
        <v>3.85</v>
      </c>
      <c r="E127" s="7">
        <v>4.55</v>
      </c>
      <c r="F127" s="7">
        <v>35.450000000000003</v>
      </c>
      <c r="G127" s="22">
        <v>198</v>
      </c>
      <c r="H127" s="22" t="s">
        <v>33</v>
      </c>
      <c r="I127" s="7">
        <v>13.3</v>
      </c>
    </row>
    <row r="128" spans="1:9" x14ac:dyDescent="0.25">
      <c r="A128" s="56"/>
      <c r="B128" s="20" t="s">
        <v>54</v>
      </c>
      <c r="C128" s="8">
        <v>200</v>
      </c>
      <c r="D128" s="7">
        <v>0.5</v>
      </c>
      <c r="E128" s="7">
        <v>0</v>
      </c>
      <c r="F128" s="7">
        <v>19.8</v>
      </c>
      <c r="G128" s="22">
        <v>81</v>
      </c>
      <c r="H128" s="22" t="s">
        <v>53</v>
      </c>
      <c r="I128" s="7">
        <v>10</v>
      </c>
    </row>
    <row r="129" spans="1:9" s="4" customFormat="1" x14ac:dyDescent="0.25">
      <c r="A129" s="53" t="s">
        <v>113</v>
      </c>
      <c r="B129" s="53"/>
      <c r="C129" s="23">
        <f t="shared" ref="C129:I129" si="28">SUM(C126:C128)</f>
        <v>345</v>
      </c>
      <c r="D129" s="23">
        <f t="shared" si="28"/>
        <v>4.7300000000000004</v>
      </c>
      <c r="E129" s="23">
        <f t="shared" si="28"/>
        <v>4.93</v>
      </c>
      <c r="F129" s="23">
        <f t="shared" si="28"/>
        <v>77.02</v>
      </c>
      <c r="G129" s="23">
        <f t="shared" si="28"/>
        <v>323.38</v>
      </c>
      <c r="H129" s="23">
        <f t="shared" si="28"/>
        <v>0</v>
      </c>
      <c r="I129" s="17">
        <f t="shared" si="28"/>
        <v>54.8</v>
      </c>
    </row>
    <row r="130" spans="1:9" s="4" customFormat="1" x14ac:dyDescent="0.25">
      <c r="A130" s="52" t="s">
        <v>27</v>
      </c>
      <c r="B130" s="52"/>
      <c r="C130" s="22">
        <f t="shared" ref="C130:I130" si="29">C125+C129</f>
        <v>847.5</v>
      </c>
      <c r="D130" s="22">
        <f t="shared" si="29"/>
        <v>28.960000000000004</v>
      </c>
      <c r="E130" s="22">
        <f t="shared" si="29"/>
        <v>31.06</v>
      </c>
      <c r="F130" s="22">
        <f t="shared" si="29"/>
        <v>173.87</v>
      </c>
      <c r="G130" s="22">
        <f t="shared" si="29"/>
        <v>1049.33</v>
      </c>
      <c r="H130" s="22">
        <f t="shared" si="29"/>
        <v>0</v>
      </c>
      <c r="I130" s="7">
        <f t="shared" si="29"/>
        <v>129.41</v>
      </c>
    </row>
    <row r="131" spans="1:9" s="4" customFormat="1" x14ac:dyDescent="0.25">
      <c r="A131" s="52" t="s">
        <v>80</v>
      </c>
      <c r="B131" s="52"/>
      <c r="C131" s="22">
        <f t="shared" ref="C131:I131" si="30">C32+C44+C55+C66+C76+C88+C99+C108+C118+C130</f>
        <v>7837.5</v>
      </c>
      <c r="D131" s="22">
        <f t="shared" si="30"/>
        <v>314.55999999999995</v>
      </c>
      <c r="E131" s="22">
        <f t="shared" si="30"/>
        <v>305.18</v>
      </c>
      <c r="F131" s="22">
        <f t="shared" si="30"/>
        <v>1492.7199999999998</v>
      </c>
      <c r="G131" s="22">
        <f t="shared" si="30"/>
        <v>9032.43</v>
      </c>
      <c r="H131" s="22">
        <f t="shared" si="30"/>
        <v>337</v>
      </c>
      <c r="I131" s="7">
        <f t="shared" si="30"/>
        <v>1027.18</v>
      </c>
    </row>
    <row r="132" spans="1:9" s="4" customFormat="1" x14ac:dyDescent="0.25">
      <c r="A132" s="52" t="s">
        <v>81</v>
      </c>
      <c r="B132" s="52"/>
      <c r="C132" s="22">
        <f>C131/10</f>
        <v>783.75</v>
      </c>
      <c r="D132" s="22">
        <f t="shared" ref="D132:I132" si="31">D131/10</f>
        <v>31.455999999999996</v>
      </c>
      <c r="E132" s="22">
        <f t="shared" si="31"/>
        <v>30.518000000000001</v>
      </c>
      <c r="F132" s="22">
        <f t="shared" si="31"/>
        <v>149.27199999999999</v>
      </c>
      <c r="G132" s="22">
        <f t="shared" si="31"/>
        <v>903.24300000000005</v>
      </c>
      <c r="H132" s="22">
        <f t="shared" si="31"/>
        <v>33.700000000000003</v>
      </c>
      <c r="I132" s="7">
        <f t="shared" si="31"/>
        <v>102.718</v>
      </c>
    </row>
    <row r="133" spans="1:9" s="5" customFormat="1" ht="13.5" customHeight="1" x14ac:dyDescent="0.25">
      <c r="A133" s="52" t="s">
        <v>82</v>
      </c>
      <c r="B133" s="52"/>
      <c r="C133" s="20">
        <f t="shared" ref="C133:H133" si="32">C28+C39+C51+C62+C72+C83+C95+C104+C114+C125</f>
        <v>5042.5</v>
      </c>
      <c r="D133" s="20">
        <f t="shared" si="32"/>
        <v>270.82000000000005</v>
      </c>
      <c r="E133" s="20">
        <f t="shared" si="32"/>
        <v>258.14</v>
      </c>
      <c r="F133" s="20">
        <f t="shared" si="32"/>
        <v>925.11</v>
      </c>
      <c r="G133" s="20">
        <f t="shared" si="32"/>
        <v>6320.3899999999994</v>
      </c>
      <c r="H133" s="20">
        <f t="shared" si="32"/>
        <v>337</v>
      </c>
      <c r="I133" s="21">
        <f>(I28+I39+I51+I62+I72+I83+I95+I104+I114+I125)/10</f>
        <v>69.337999999999994</v>
      </c>
    </row>
    <row r="134" spans="1:9" x14ac:dyDescent="0.25">
      <c r="A134" s="52" t="s">
        <v>111</v>
      </c>
      <c r="B134" s="52"/>
      <c r="C134" s="22">
        <f>(C31+C43+C54+C65+C75+C87+C98+C107+C117+C129)/10</f>
        <v>279.5</v>
      </c>
      <c r="D134" s="22">
        <f>(D31+D43+D54+D65+D75+D87+D98+D107+D117+D129)/10</f>
        <v>4.3739999999999997</v>
      </c>
      <c r="E134" s="22">
        <f>(E31+E43+E54+E65+E75+E87+E98+E107+E117+E129)/10</f>
        <v>4.7039999999999997</v>
      </c>
      <c r="F134" s="22">
        <f>(F31+F43+F54+F65+F75+F87+F98+F107+F117+F129)/10</f>
        <v>56.761000000000003</v>
      </c>
      <c r="G134" s="22">
        <f>(G31+G43+G54+G65+G75+G87+G98+G107+G117+G129)/10</f>
        <v>271.20400000000006</v>
      </c>
      <c r="H134" s="22">
        <v>0</v>
      </c>
      <c r="I134" s="7">
        <f>(I31+I43+I54+I65+I75+I87+I98+I107+I117+I129)/10</f>
        <v>33.380000000000003</v>
      </c>
    </row>
    <row r="135" spans="1:9" x14ac:dyDescent="0.25">
      <c r="A135" s="64" t="s">
        <v>124</v>
      </c>
      <c r="B135" s="64"/>
      <c r="C135" s="64"/>
      <c r="D135" s="64"/>
      <c r="E135" s="64"/>
      <c r="F135" s="64"/>
      <c r="G135" s="64"/>
      <c r="H135" s="64"/>
      <c r="I135" s="64"/>
    </row>
  </sheetData>
  <mergeCells count="81">
    <mergeCell ref="A135:I135"/>
    <mergeCell ref="E6:I6"/>
    <mergeCell ref="E1:I1"/>
    <mergeCell ref="E2:I2"/>
    <mergeCell ref="E3:I3"/>
    <mergeCell ref="E4:I4"/>
    <mergeCell ref="E5:I5"/>
    <mergeCell ref="A19:I19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C20:I20"/>
    <mergeCell ref="A21:A22"/>
    <mergeCell ref="B21:B22"/>
    <mergeCell ref="C21:C22"/>
    <mergeCell ref="D21:F21"/>
    <mergeCell ref="G21:G22"/>
    <mergeCell ref="H21:H22"/>
    <mergeCell ref="I21:I22"/>
    <mergeCell ref="A43:B43"/>
    <mergeCell ref="A34:A38"/>
    <mergeCell ref="A39:B39"/>
    <mergeCell ref="A44:B44"/>
    <mergeCell ref="A24:A27"/>
    <mergeCell ref="A28:B28"/>
    <mergeCell ref="A31:B31"/>
    <mergeCell ref="A32:B32"/>
    <mergeCell ref="A65:B65"/>
    <mergeCell ref="A66:B66"/>
    <mergeCell ref="A68:A71"/>
    <mergeCell ref="A72:B72"/>
    <mergeCell ref="A54:B54"/>
    <mergeCell ref="A98:B98"/>
    <mergeCell ref="A95:B95"/>
    <mergeCell ref="A99:B99"/>
    <mergeCell ref="A75:B75"/>
    <mergeCell ref="A87:B87"/>
    <mergeCell ref="A76:B76"/>
    <mergeCell ref="A78:A82"/>
    <mergeCell ref="A83:B83"/>
    <mergeCell ref="A88:B88"/>
    <mergeCell ref="A90:A94"/>
    <mergeCell ref="A117:B117"/>
    <mergeCell ref="A107:B107"/>
    <mergeCell ref="A101:A103"/>
    <mergeCell ref="A104:B104"/>
    <mergeCell ref="A108:B108"/>
    <mergeCell ref="A129:B129"/>
    <mergeCell ref="A130:B130"/>
    <mergeCell ref="A131:B131"/>
    <mergeCell ref="A132:B132"/>
    <mergeCell ref="A133:B133"/>
    <mergeCell ref="A47:A50"/>
    <mergeCell ref="A51:B51"/>
    <mergeCell ref="A55:B55"/>
    <mergeCell ref="A57:A61"/>
    <mergeCell ref="A62:B62"/>
    <mergeCell ref="A134:B134"/>
    <mergeCell ref="A126:A128"/>
    <mergeCell ref="A29:A30"/>
    <mergeCell ref="A40:A42"/>
    <mergeCell ref="A52:A53"/>
    <mergeCell ref="A63:A64"/>
    <mergeCell ref="A73:A74"/>
    <mergeCell ref="A84:A86"/>
    <mergeCell ref="A96:A97"/>
    <mergeCell ref="A105:A106"/>
    <mergeCell ref="A110:A113"/>
    <mergeCell ref="A114:B114"/>
    <mergeCell ref="A118:B118"/>
    <mergeCell ref="A120:A124"/>
    <mergeCell ref="A125:B125"/>
    <mergeCell ref="A115:A116"/>
  </mergeCells>
  <pageMargins left="0.31496062992125984" right="0.31496062992125984" top="0.3543307086614173" bottom="0.354330708661417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workbookViewId="0">
      <selection activeCell="H139" sqref="H139"/>
    </sheetView>
  </sheetViews>
  <sheetFormatPr defaultRowHeight="13.2" x14ac:dyDescent="0.25"/>
  <cols>
    <col min="1" max="1" width="10.5546875" style="10" customWidth="1"/>
    <col min="2" max="2" width="38.88671875" style="9" customWidth="1"/>
    <col min="3" max="3" width="6.88671875" style="10" customWidth="1"/>
    <col min="4" max="5" width="6" style="26" customWidth="1"/>
    <col min="6" max="6" width="7.33203125" style="26" customWidth="1"/>
    <col min="7" max="7" width="7.44140625" style="10" customWidth="1"/>
    <col min="8" max="8" width="7" style="10" customWidth="1"/>
    <col min="9" max="9" width="7.44140625" style="26" customWidth="1"/>
  </cols>
  <sheetData>
    <row r="1" spans="1:9" x14ac:dyDescent="0.25">
      <c r="B1" s="11" t="s">
        <v>87</v>
      </c>
      <c r="E1" s="40" t="s">
        <v>86</v>
      </c>
      <c r="F1" s="40"/>
      <c r="G1" s="40"/>
      <c r="H1" s="40"/>
      <c r="I1" s="40"/>
    </row>
    <row r="2" spans="1:9" x14ac:dyDescent="0.25">
      <c r="B2" s="9" t="s">
        <v>88</v>
      </c>
      <c r="E2" s="41" t="s">
        <v>120</v>
      </c>
      <c r="F2" s="41"/>
      <c r="G2" s="41"/>
      <c r="H2" s="41"/>
      <c r="I2" s="41"/>
    </row>
    <row r="3" spans="1:9" ht="12.75" customHeight="1" x14ac:dyDescent="0.25">
      <c r="B3" s="9" t="s">
        <v>89</v>
      </c>
      <c r="E3" s="42"/>
      <c r="F3" s="42"/>
      <c r="G3" s="42"/>
      <c r="H3" s="42"/>
      <c r="I3" s="42"/>
    </row>
    <row r="4" spans="1:9" ht="12.75" customHeight="1" x14ac:dyDescent="0.25">
      <c r="B4" s="12"/>
      <c r="E4" s="42"/>
      <c r="F4" s="42"/>
      <c r="G4" s="42"/>
      <c r="H4" s="42"/>
      <c r="I4" s="42"/>
    </row>
    <row r="5" spans="1:9" x14ac:dyDescent="0.25">
      <c r="B5" s="9" t="s">
        <v>90</v>
      </c>
      <c r="E5" s="43"/>
      <c r="F5" s="43"/>
      <c r="G5" s="43"/>
      <c r="H5" s="43"/>
      <c r="I5" s="43"/>
    </row>
    <row r="6" spans="1:9" x14ac:dyDescent="0.25">
      <c r="B6" s="9" t="s">
        <v>119</v>
      </c>
      <c r="E6" s="44" t="str">
        <f>B6</f>
        <v>09.01.2024 г</v>
      </c>
      <c r="F6" s="44"/>
      <c r="G6" s="44"/>
      <c r="H6" s="44"/>
      <c r="I6" s="44"/>
    </row>
    <row r="8" spans="1:9" x14ac:dyDescent="0.25">
      <c r="A8" s="39" t="s">
        <v>107</v>
      </c>
      <c r="B8" s="39"/>
      <c r="C8" s="39"/>
      <c r="D8" s="39"/>
      <c r="E8" s="39"/>
      <c r="F8" s="39"/>
      <c r="G8" s="39"/>
      <c r="H8" s="39"/>
      <c r="I8" s="39"/>
    </row>
    <row r="9" spans="1:9" x14ac:dyDescent="0.25">
      <c r="A9" s="46" t="s">
        <v>91</v>
      </c>
      <c r="B9" s="46"/>
      <c r="C9" s="46"/>
      <c r="D9" s="46"/>
      <c r="E9" s="46"/>
      <c r="F9" s="46"/>
      <c r="G9" s="46"/>
      <c r="H9" s="46"/>
      <c r="I9" s="46"/>
    </row>
    <row r="10" spans="1:9" x14ac:dyDescent="0.25">
      <c r="A10" s="47" t="s">
        <v>102</v>
      </c>
      <c r="B10" s="47"/>
      <c r="C10" s="47"/>
      <c r="D10" s="47"/>
      <c r="E10" s="47"/>
      <c r="F10" s="47"/>
      <c r="G10" s="47"/>
      <c r="H10" s="47"/>
      <c r="I10" s="47"/>
    </row>
    <row r="11" spans="1:9" x14ac:dyDescent="0.25">
      <c r="A11" s="39" t="s">
        <v>108</v>
      </c>
      <c r="B11" s="39"/>
      <c r="C11" s="39"/>
      <c r="D11" s="39"/>
      <c r="E11" s="39"/>
      <c r="F11" s="39"/>
      <c r="G11" s="39"/>
      <c r="H11" s="39"/>
      <c r="I11" s="39"/>
    </row>
    <row r="12" spans="1:9" x14ac:dyDescent="0.25">
      <c r="A12" s="46" t="s">
        <v>92</v>
      </c>
      <c r="B12" s="46"/>
      <c r="C12" s="46"/>
      <c r="D12" s="46"/>
      <c r="E12" s="46"/>
      <c r="F12" s="46"/>
      <c r="G12" s="46"/>
      <c r="H12" s="46"/>
      <c r="I12" s="46"/>
    </row>
    <row r="13" spans="1:9" x14ac:dyDescent="0.25">
      <c r="A13" s="46" t="s">
        <v>93</v>
      </c>
      <c r="B13" s="46"/>
      <c r="C13" s="46"/>
      <c r="D13" s="46"/>
      <c r="E13" s="46"/>
      <c r="F13" s="46"/>
      <c r="G13" s="46"/>
      <c r="H13" s="46"/>
      <c r="I13" s="46"/>
    </row>
    <row r="14" spans="1:9" x14ac:dyDescent="0.25">
      <c r="A14" s="46" t="s">
        <v>94</v>
      </c>
      <c r="B14" s="46"/>
      <c r="C14" s="46"/>
      <c r="D14" s="46"/>
      <c r="E14" s="46"/>
      <c r="F14" s="46"/>
      <c r="G14" s="46"/>
      <c r="H14" s="46"/>
      <c r="I14" s="46"/>
    </row>
    <row r="15" spans="1:9" x14ac:dyDescent="0.25">
      <c r="A15" s="46" t="s">
        <v>95</v>
      </c>
      <c r="B15" s="46"/>
      <c r="C15" s="46"/>
      <c r="D15" s="46"/>
      <c r="E15" s="46"/>
      <c r="F15" s="46"/>
      <c r="G15" s="46"/>
      <c r="H15" s="46"/>
      <c r="I15" s="46"/>
    </row>
    <row r="16" spans="1:9" x14ac:dyDescent="0.25">
      <c r="A16" s="48" t="s">
        <v>96</v>
      </c>
      <c r="B16" s="48"/>
      <c r="C16" s="48"/>
      <c r="D16" s="48"/>
      <c r="E16" s="48"/>
      <c r="F16" s="48"/>
      <c r="G16" s="48"/>
      <c r="H16" s="48"/>
      <c r="I16" s="48"/>
    </row>
    <row r="17" spans="1:9" x14ac:dyDescent="0.25">
      <c r="A17" s="46" t="s">
        <v>97</v>
      </c>
      <c r="B17" s="46"/>
      <c r="C17" s="46"/>
      <c r="D17" s="46"/>
      <c r="E17" s="46"/>
      <c r="F17" s="46"/>
      <c r="G17" s="46"/>
      <c r="H17" s="46"/>
      <c r="I17" s="46"/>
    </row>
    <row r="18" spans="1:9" x14ac:dyDescent="0.25">
      <c r="A18" s="46" t="s">
        <v>99</v>
      </c>
      <c r="B18" s="46"/>
      <c r="C18" s="46"/>
      <c r="D18" s="46"/>
      <c r="E18" s="46"/>
      <c r="F18" s="46"/>
      <c r="G18" s="46"/>
      <c r="H18" s="46"/>
      <c r="I18" s="46"/>
    </row>
    <row r="19" spans="1:9" x14ac:dyDescent="0.25">
      <c r="A19" s="46" t="s">
        <v>98</v>
      </c>
      <c r="B19" s="46"/>
      <c r="C19" s="46"/>
      <c r="D19" s="46"/>
      <c r="E19" s="46"/>
      <c r="F19" s="46"/>
      <c r="G19" s="46"/>
      <c r="H19" s="46"/>
      <c r="I19" s="46"/>
    </row>
    <row r="20" spans="1:9" x14ac:dyDescent="0.25">
      <c r="A20" s="13"/>
      <c r="B20" s="13" t="s">
        <v>7</v>
      </c>
      <c r="C20" s="45" t="s">
        <v>112</v>
      </c>
      <c r="D20" s="45"/>
      <c r="E20" s="45"/>
      <c r="F20" s="45"/>
      <c r="G20" s="45"/>
      <c r="H20" s="45"/>
      <c r="I20" s="45"/>
    </row>
    <row r="21" spans="1:9" ht="12.75" customHeight="1" x14ac:dyDescent="0.25">
      <c r="A21" s="57" t="s">
        <v>0</v>
      </c>
      <c r="B21" s="58" t="s">
        <v>1</v>
      </c>
      <c r="C21" s="57" t="s">
        <v>6</v>
      </c>
      <c r="D21" s="59" t="s">
        <v>8</v>
      </c>
      <c r="E21" s="59"/>
      <c r="F21" s="59"/>
      <c r="G21" s="51" t="s">
        <v>84</v>
      </c>
      <c r="H21" s="51" t="s">
        <v>5</v>
      </c>
      <c r="I21" s="49" t="s">
        <v>85</v>
      </c>
    </row>
    <row r="22" spans="1:9" x14ac:dyDescent="0.25">
      <c r="A22" s="57"/>
      <c r="B22" s="58"/>
      <c r="C22" s="57"/>
      <c r="D22" s="21" t="s">
        <v>2</v>
      </c>
      <c r="E22" s="21" t="s">
        <v>3</v>
      </c>
      <c r="F22" s="21" t="s">
        <v>4</v>
      </c>
      <c r="G22" s="51"/>
      <c r="H22" s="51"/>
      <c r="I22" s="50"/>
    </row>
    <row r="23" spans="1:9" x14ac:dyDescent="0.25">
      <c r="A23" s="22" t="s">
        <v>10</v>
      </c>
      <c r="B23" s="22"/>
      <c r="C23" s="22"/>
      <c r="D23" s="22"/>
      <c r="E23" s="22"/>
      <c r="F23" s="22"/>
      <c r="G23" s="22"/>
      <c r="H23" s="22"/>
      <c r="I23" s="7"/>
    </row>
    <row r="24" spans="1:9" x14ac:dyDescent="0.25">
      <c r="A24" s="52" t="s">
        <v>11</v>
      </c>
      <c r="B24" s="20" t="s">
        <v>13</v>
      </c>
      <c r="C24" s="8">
        <v>210</v>
      </c>
      <c r="D24" s="7">
        <v>18.559999999999999</v>
      </c>
      <c r="E24" s="7">
        <v>24.32</v>
      </c>
      <c r="F24" s="7">
        <v>31.92</v>
      </c>
      <c r="G24" s="22">
        <v>328</v>
      </c>
      <c r="H24" s="22" t="s">
        <v>12</v>
      </c>
      <c r="I24" s="7">
        <v>41.67</v>
      </c>
    </row>
    <row r="25" spans="1:9" x14ac:dyDescent="0.25">
      <c r="A25" s="52"/>
      <c r="B25" s="20" t="s">
        <v>15</v>
      </c>
      <c r="C25" s="8">
        <v>40</v>
      </c>
      <c r="D25" s="7">
        <v>3.84</v>
      </c>
      <c r="E25" s="7">
        <v>0.48</v>
      </c>
      <c r="F25" s="7">
        <v>22.08</v>
      </c>
      <c r="G25" s="22">
        <v>120.8</v>
      </c>
      <c r="H25" s="22" t="s">
        <v>14</v>
      </c>
      <c r="I25" s="7">
        <v>4</v>
      </c>
    </row>
    <row r="26" spans="1:9" x14ac:dyDescent="0.25">
      <c r="A26" s="52"/>
      <c r="B26" s="20" t="s">
        <v>17</v>
      </c>
      <c r="C26" s="8">
        <v>200</v>
      </c>
      <c r="D26" s="7">
        <v>0.2</v>
      </c>
      <c r="E26" s="7">
        <v>0</v>
      </c>
      <c r="F26" s="7">
        <v>10.5</v>
      </c>
      <c r="G26" s="22">
        <v>38.799999999999997</v>
      </c>
      <c r="H26" s="22" t="s">
        <v>16</v>
      </c>
      <c r="I26" s="7">
        <v>7</v>
      </c>
    </row>
    <row r="27" spans="1:9" x14ac:dyDescent="0.25">
      <c r="A27" s="52"/>
      <c r="B27" s="20" t="s">
        <v>18</v>
      </c>
      <c r="C27" s="8">
        <v>100</v>
      </c>
      <c r="D27" s="7">
        <v>0.38</v>
      </c>
      <c r="E27" s="7">
        <v>0.38</v>
      </c>
      <c r="F27" s="7">
        <v>21.77</v>
      </c>
      <c r="G27" s="22">
        <v>44.38</v>
      </c>
      <c r="H27" s="22" t="s">
        <v>14</v>
      </c>
      <c r="I27" s="7">
        <v>31.5</v>
      </c>
    </row>
    <row r="28" spans="1:9" x14ac:dyDescent="0.25">
      <c r="A28" s="53" t="s">
        <v>19</v>
      </c>
      <c r="B28" s="53"/>
      <c r="C28" s="23">
        <f>SUM(C24:C27)</f>
        <v>550</v>
      </c>
      <c r="D28" s="23">
        <f t="shared" ref="D28:I28" si="0">SUM(D24:D27)</f>
        <v>22.979999999999997</v>
      </c>
      <c r="E28" s="23">
        <f t="shared" si="0"/>
        <v>25.18</v>
      </c>
      <c r="F28" s="23">
        <f t="shared" si="0"/>
        <v>86.27</v>
      </c>
      <c r="G28" s="23">
        <f t="shared" si="0"/>
        <v>531.98</v>
      </c>
      <c r="H28" s="23">
        <f t="shared" si="0"/>
        <v>0</v>
      </c>
      <c r="I28" s="17">
        <f t="shared" si="0"/>
        <v>84.17</v>
      </c>
    </row>
    <row r="29" spans="1:9" ht="12.75" customHeight="1" x14ac:dyDescent="0.25">
      <c r="A29" s="54" t="s">
        <v>110</v>
      </c>
      <c r="B29" s="20" t="s">
        <v>34</v>
      </c>
      <c r="C29" s="15">
        <v>55</v>
      </c>
      <c r="D29" s="7">
        <v>3.85</v>
      </c>
      <c r="E29" s="7">
        <v>4.55</v>
      </c>
      <c r="F29" s="7">
        <v>35.450000000000003</v>
      </c>
      <c r="G29" s="22">
        <v>198</v>
      </c>
      <c r="H29" s="22" t="s">
        <v>33</v>
      </c>
      <c r="I29" s="7">
        <v>16.55</v>
      </c>
    </row>
    <row r="30" spans="1:9" x14ac:dyDescent="0.25">
      <c r="A30" s="56"/>
      <c r="B30" s="20" t="s">
        <v>54</v>
      </c>
      <c r="C30" s="8">
        <v>200</v>
      </c>
      <c r="D30" s="7">
        <v>0.5</v>
      </c>
      <c r="E30" s="7">
        <v>0</v>
      </c>
      <c r="F30" s="7">
        <v>19.8</v>
      </c>
      <c r="G30" s="22">
        <v>81</v>
      </c>
      <c r="H30" s="22" t="s">
        <v>53</v>
      </c>
      <c r="I30" s="7">
        <v>10</v>
      </c>
    </row>
    <row r="31" spans="1:9" x14ac:dyDescent="0.25">
      <c r="A31" s="53" t="s">
        <v>113</v>
      </c>
      <c r="B31" s="53"/>
      <c r="C31" s="23">
        <f t="shared" ref="C31:I31" si="1">SUM(C29:C30)</f>
        <v>255</v>
      </c>
      <c r="D31" s="23">
        <f t="shared" si="1"/>
        <v>4.3499999999999996</v>
      </c>
      <c r="E31" s="23">
        <f t="shared" si="1"/>
        <v>4.55</v>
      </c>
      <c r="F31" s="23">
        <f t="shared" si="1"/>
        <v>55.25</v>
      </c>
      <c r="G31" s="23">
        <f t="shared" si="1"/>
        <v>279</v>
      </c>
      <c r="H31" s="23">
        <f t="shared" si="1"/>
        <v>0</v>
      </c>
      <c r="I31" s="17">
        <f t="shared" si="1"/>
        <v>26.55</v>
      </c>
    </row>
    <row r="32" spans="1:9" x14ac:dyDescent="0.25">
      <c r="A32" s="52" t="s">
        <v>27</v>
      </c>
      <c r="B32" s="52"/>
      <c r="C32" s="22">
        <f t="shared" ref="C32:I32" si="2">C28+C31</f>
        <v>805</v>
      </c>
      <c r="D32" s="22">
        <f t="shared" si="2"/>
        <v>27.33</v>
      </c>
      <c r="E32" s="22">
        <f t="shared" si="2"/>
        <v>29.73</v>
      </c>
      <c r="F32" s="22">
        <f t="shared" si="2"/>
        <v>141.51999999999998</v>
      </c>
      <c r="G32" s="22">
        <f t="shared" si="2"/>
        <v>810.98</v>
      </c>
      <c r="H32" s="22">
        <f t="shared" si="2"/>
        <v>0</v>
      </c>
      <c r="I32" s="7">
        <f t="shared" si="2"/>
        <v>110.72</v>
      </c>
    </row>
    <row r="33" spans="1:9" x14ac:dyDescent="0.25">
      <c r="A33" s="22" t="s">
        <v>28</v>
      </c>
      <c r="B33" s="22"/>
      <c r="C33" s="22"/>
      <c r="D33" s="22"/>
      <c r="E33" s="22"/>
      <c r="F33" s="22"/>
      <c r="G33" s="22"/>
      <c r="H33" s="22"/>
      <c r="I33" s="7"/>
    </row>
    <row r="34" spans="1:9" s="1" customFormat="1" ht="12.75" customHeight="1" x14ac:dyDescent="0.25">
      <c r="A34" s="52" t="s">
        <v>11</v>
      </c>
      <c r="B34" s="20" t="s">
        <v>30</v>
      </c>
      <c r="C34" s="8">
        <v>250</v>
      </c>
      <c r="D34" s="7">
        <v>14.06</v>
      </c>
      <c r="E34" s="7">
        <v>11.78</v>
      </c>
      <c r="F34" s="7">
        <v>30.96</v>
      </c>
      <c r="G34" s="22">
        <v>207.16</v>
      </c>
      <c r="H34" s="22" t="s">
        <v>29</v>
      </c>
      <c r="I34" s="7">
        <v>38.75</v>
      </c>
    </row>
    <row r="35" spans="1:9" s="1" customFormat="1" x14ac:dyDescent="0.25">
      <c r="A35" s="52"/>
      <c r="B35" s="20" t="s">
        <v>15</v>
      </c>
      <c r="C35" s="8">
        <v>40</v>
      </c>
      <c r="D35" s="7">
        <v>3.84</v>
      </c>
      <c r="E35" s="7">
        <v>0.48</v>
      </c>
      <c r="F35" s="7">
        <v>22.08</v>
      </c>
      <c r="G35" s="22">
        <v>120.8</v>
      </c>
      <c r="H35" s="22" t="s">
        <v>14</v>
      </c>
      <c r="I35" s="7">
        <v>4</v>
      </c>
    </row>
    <row r="36" spans="1:9" s="1" customFormat="1" ht="12.75" customHeight="1" x14ac:dyDescent="0.25">
      <c r="A36" s="52"/>
      <c r="B36" s="20" t="s">
        <v>63</v>
      </c>
      <c r="C36" s="8">
        <v>10</v>
      </c>
      <c r="D36" s="7">
        <v>0.1</v>
      </c>
      <c r="E36" s="7">
        <v>8.1999999999999993</v>
      </c>
      <c r="F36" s="7">
        <v>0.1</v>
      </c>
      <c r="G36" s="22">
        <v>74.8</v>
      </c>
      <c r="H36" s="22" t="s">
        <v>62</v>
      </c>
      <c r="I36" s="7">
        <v>10</v>
      </c>
    </row>
    <row r="37" spans="1:9" s="1" customFormat="1" x14ac:dyDescent="0.25">
      <c r="A37" s="52"/>
      <c r="B37" s="20" t="s">
        <v>34</v>
      </c>
      <c r="C37" s="8">
        <v>50</v>
      </c>
      <c r="D37" s="7">
        <v>3.85</v>
      </c>
      <c r="E37" s="7">
        <v>4.55</v>
      </c>
      <c r="F37" s="7">
        <v>35.450000000000003</v>
      </c>
      <c r="G37" s="22">
        <v>198</v>
      </c>
      <c r="H37" s="22" t="s">
        <v>33</v>
      </c>
      <c r="I37" s="7">
        <v>15</v>
      </c>
    </row>
    <row r="38" spans="1:9" s="2" customFormat="1" ht="33" customHeight="1" x14ac:dyDescent="0.25">
      <c r="A38" s="52"/>
      <c r="B38" s="20" t="s">
        <v>59</v>
      </c>
      <c r="C38" s="8">
        <v>200</v>
      </c>
      <c r="D38" s="7">
        <v>0.6</v>
      </c>
      <c r="E38" s="7">
        <v>0.2</v>
      </c>
      <c r="F38" s="7">
        <v>15.2</v>
      </c>
      <c r="G38" s="22">
        <v>65.3</v>
      </c>
      <c r="H38" s="22" t="s">
        <v>58</v>
      </c>
      <c r="I38" s="7">
        <v>10</v>
      </c>
    </row>
    <row r="39" spans="1:9" s="3" customFormat="1" ht="12.75" customHeight="1" x14ac:dyDescent="0.25">
      <c r="A39" s="60" t="s">
        <v>19</v>
      </c>
      <c r="B39" s="61"/>
      <c r="C39" s="23">
        <f>SUM(C34:C38)</f>
        <v>550</v>
      </c>
      <c r="D39" s="23">
        <f t="shared" ref="D39:I39" si="3">SUM(D34:D38)</f>
        <v>22.450000000000003</v>
      </c>
      <c r="E39" s="23">
        <f t="shared" si="3"/>
        <v>25.21</v>
      </c>
      <c r="F39" s="23">
        <f t="shared" si="3"/>
        <v>103.79</v>
      </c>
      <c r="G39" s="23">
        <f t="shared" si="3"/>
        <v>666.06</v>
      </c>
      <c r="H39" s="23">
        <f t="shared" si="3"/>
        <v>0</v>
      </c>
      <c r="I39" s="17">
        <f t="shared" si="3"/>
        <v>77.75</v>
      </c>
    </row>
    <row r="40" spans="1:9" s="4" customFormat="1" ht="12.75" customHeight="1" x14ac:dyDescent="0.25">
      <c r="A40" s="54" t="s">
        <v>110</v>
      </c>
      <c r="B40" s="20" t="s">
        <v>18</v>
      </c>
      <c r="C40" s="8">
        <v>100</v>
      </c>
      <c r="D40" s="7">
        <v>0.38</v>
      </c>
      <c r="E40" s="7">
        <v>0.38</v>
      </c>
      <c r="F40" s="7">
        <v>21.77</v>
      </c>
      <c r="G40" s="22">
        <v>44.38</v>
      </c>
      <c r="H40" s="22" t="s">
        <v>14</v>
      </c>
      <c r="I40" s="7"/>
    </row>
    <row r="41" spans="1:9" x14ac:dyDescent="0.25">
      <c r="A41" s="55"/>
      <c r="B41" s="20" t="s">
        <v>34</v>
      </c>
      <c r="C41" s="15">
        <v>55</v>
      </c>
      <c r="D41" s="7">
        <v>3.85</v>
      </c>
      <c r="E41" s="7">
        <v>4.55</v>
      </c>
      <c r="F41" s="7">
        <v>35.450000000000003</v>
      </c>
      <c r="G41" s="22">
        <v>198</v>
      </c>
      <c r="H41" s="22" t="s">
        <v>33</v>
      </c>
      <c r="I41" s="7">
        <v>16.55</v>
      </c>
    </row>
    <row r="42" spans="1:9" x14ac:dyDescent="0.25">
      <c r="A42" s="56"/>
      <c r="B42" s="20" t="s">
        <v>17</v>
      </c>
      <c r="C42" s="8">
        <v>200</v>
      </c>
      <c r="D42" s="7">
        <v>0.2</v>
      </c>
      <c r="E42" s="7">
        <v>0</v>
      </c>
      <c r="F42" s="7">
        <v>10.5</v>
      </c>
      <c r="G42" s="22">
        <v>38.799999999999997</v>
      </c>
      <c r="H42" s="22" t="s">
        <v>16</v>
      </c>
      <c r="I42" s="7">
        <v>7</v>
      </c>
    </row>
    <row r="43" spans="1:9" x14ac:dyDescent="0.25">
      <c r="A43" s="53" t="s">
        <v>113</v>
      </c>
      <c r="B43" s="53"/>
      <c r="C43" s="24">
        <f t="shared" ref="C43:I43" si="4">SUM(C40:C42)</f>
        <v>355</v>
      </c>
      <c r="D43" s="23">
        <f t="shared" si="4"/>
        <v>4.4300000000000006</v>
      </c>
      <c r="E43" s="23">
        <f t="shared" si="4"/>
        <v>4.93</v>
      </c>
      <c r="F43" s="23">
        <f t="shared" si="4"/>
        <v>67.72</v>
      </c>
      <c r="G43" s="23">
        <f t="shared" si="4"/>
        <v>281.18</v>
      </c>
      <c r="H43" s="23">
        <f t="shared" si="4"/>
        <v>0</v>
      </c>
      <c r="I43" s="17">
        <f t="shared" si="4"/>
        <v>23.55</v>
      </c>
    </row>
    <row r="44" spans="1:9" x14ac:dyDescent="0.25">
      <c r="A44" s="52" t="s">
        <v>27</v>
      </c>
      <c r="B44" s="52"/>
      <c r="C44" s="22">
        <f t="shared" ref="C44:I44" si="5">C39+C43</f>
        <v>905</v>
      </c>
      <c r="D44" s="22">
        <f t="shared" si="5"/>
        <v>26.880000000000003</v>
      </c>
      <c r="E44" s="22">
        <f t="shared" si="5"/>
        <v>30.14</v>
      </c>
      <c r="F44" s="22">
        <f t="shared" si="5"/>
        <v>171.51</v>
      </c>
      <c r="G44" s="22">
        <f t="shared" si="5"/>
        <v>947.24</v>
      </c>
      <c r="H44" s="22">
        <f t="shared" si="5"/>
        <v>0</v>
      </c>
      <c r="I44" s="7">
        <f t="shared" si="5"/>
        <v>101.3</v>
      </c>
    </row>
    <row r="45" spans="1:9" s="4" customFormat="1" ht="12.75" customHeight="1" x14ac:dyDescent="0.25">
      <c r="A45" s="22" t="s">
        <v>41</v>
      </c>
      <c r="B45" s="22"/>
      <c r="C45" s="22"/>
      <c r="D45" s="22"/>
      <c r="E45" s="22"/>
      <c r="F45" s="22"/>
      <c r="G45" s="22"/>
      <c r="H45" s="22"/>
      <c r="I45" s="7"/>
    </row>
    <row r="46" spans="1:9" s="4" customFormat="1" ht="27" customHeight="1" x14ac:dyDescent="0.25">
      <c r="A46" s="22"/>
      <c r="B46" s="34" t="s">
        <v>122</v>
      </c>
      <c r="C46" s="22">
        <v>70</v>
      </c>
      <c r="D46" s="22">
        <v>0.97</v>
      </c>
      <c r="E46" s="22">
        <v>6.07</v>
      </c>
      <c r="F46" s="22">
        <v>5.85</v>
      </c>
      <c r="G46" s="22">
        <v>81.53</v>
      </c>
      <c r="H46" s="22">
        <v>9</v>
      </c>
      <c r="I46" s="7">
        <v>8.17</v>
      </c>
    </row>
    <row r="47" spans="1:9" x14ac:dyDescent="0.25">
      <c r="A47" s="52" t="s">
        <v>11</v>
      </c>
      <c r="B47" s="20" t="s">
        <v>43</v>
      </c>
      <c r="C47" s="8">
        <v>90</v>
      </c>
      <c r="D47" s="7">
        <v>17.28</v>
      </c>
      <c r="E47" s="7">
        <v>20.16</v>
      </c>
      <c r="F47" s="7">
        <v>15.72</v>
      </c>
      <c r="G47" s="22">
        <v>188.52</v>
      </c>
      <c r="H47" s="22" t="s">
        <v>42</v>
      </c>
      <c r="I47" s="7">
        <v>30</v>
      </c>
    </row>
    <row r="48" spans="1:9" x14ac:dyDescent="0.25">
      <c r="A48" s="52"/>
      <c r="B48" s="20" t="s">
        <v>44</v>
      </c>
      <c r="C48" s="8">
        <v>150</v>
      </c>
      <c r="D48" s="7">
        <v>6</v>
      </c>
      <c r="E48" s="7">
        <v>11.34</v>
      </c>
      <c r="F48" s="7">
        <v>54.06</v>
      </c>
      <c r="G48" s="22">
        <v>313.94</v>
      </c>
      <c r="H48" s="22" t="s">
        <v>39</v>
      </c>
      <c r="I48" s="7">
        <v>5.03</v>
      </c>
    </row>
    <row r="49" spans="1:9" x14ac:dyDescent="0.25">
      <c r="A49" s="52"/>
      <c r="B49" s="20" t="s">
        <v>15</v>
      </c>
      <c r="C49" s="8">
        <v>40</v>
      </c>
      <c r="D49" s="7">
        <v>3.84</v>
      </c>
      <c r="E49" s="7">
        <v>0.48</v>
      </c>
      <c r="F49" s="7">
        <v>22.08</v>
      </c>
      <c r="G49" s="22">
        <v>120.8</v>
      </c>
      <c r="H49" s="22" t="s">
        <v>14</v>
      </c>
      <c r="I49" s="7">
        <v>4</v>
      </c>
    </row>
    <row r="50" spans="1:9" s="4" customFormat="1" x14ac:dyDescent="0.25">
      <c r="A50" s="52"/>
      <c r="B50" s="20" t="s">
        <v>46</v>
      </c>
      <c r="C50" s="8">
        <v>200</v>
      </c>
      <c r="D50" s="7">
        <v>0.3</v>
      </c>
      <c r="E50" s="7">
        <v>0</v>
      </c>
      <c r="F50" s="7">
        <v>6.7</v>
      </c>
      <c r="G50" s="22">
        <v>27.9</v>
      </c>
      <c r="H50" s="22" t="s">
        <v>45</v>
      </c>
      <c r="I50" s="7">
        <v>10</v>
      </c>
    </row>
    <row r="51" spans="1:9" s="4" customFormat="1" x14ac:dyDescent="0.25">
      <c r="A51" s="53" t="s">
        <v>19</v>
      </c>
      <c r="B51" s="53"/>
      <c r="C51" s="24">
        <f>SUM(C46:C50)</f>
        <v>550</v>
      </c>
      <c r="D51" s="23">
        <f t="shared" ref="D51:I51" si="6">SUM(D46:D50)</f>
        <v>28.39</v>
      </c>
      <c r="E51" s="23">
        <f t="shared" si="6"/>
        <v>38.049999999999997</v>
      </c>
      <c r="F51" s="23">
        <f t="shared" si="6"/>
        <v>104.41</v>
      </c>
      <c r="G51" s="23">
        <f t="shared" si="6"/>
        <v>732.68999999999994</v>
      </c>
      <c r="H51" s="23">
        <f t="shared" si="6"/>
        <v>9</v>
      </c>
      <c r="I51" s="23">
        <f t="shared" si="6"/>
        <v>57.2</v>
      </c>
    </row>
    <row r="52" spans="1:9" s="4" customFormat="1" x14ac:dyDescent="0.25">
      <c r="A52" s="54" t="s">
        <v>110</v>
      </c>
      <c r="B52" s="20" t="s">
        <v>34</v>
      </c>
      <c r="C52" s="15">
        <v>55</v>
      </c>
      <c r="D52" s="7">
        <v>3.85</v>
      </c>
      <c r="E52" s="7">
        <v>4.55</v>
      </c>
      <c r="F52" s="7">
        <v>35.450000000000003</v>
      </c>
      <c r="G52" s="22">
        <v>198</v>
      </c>
      <c r="H52" s="22" t="s">
        <v>33</v>
      </c>
      <c r="I52" s="7">
        <v>16.55</v>
      </c>
    </row>
    <row r="53" spans="1:9" x14ac:dyDescent="0.25">
      <c r="A53" s="56"/>
      <c r="B53" s="20" t="s">
        <v>54</v>
      </c>
      <c r="C53" s="8">
        <v>200</v>
      </c>
      <c r="D53" s="7">
        <v>0.5</v>
      </c>
      <c r="E53" s="7">
        <v>0</v>
      </c>
      <c r="F53" s="7">
        <v>19.8</v>
      </c>
      <c r="G53" s="22">
        <v>81</v>
      </c>
      <c r="H53" s="22" t="s">
        <v>53</v>
      </c>
      <c r="I53" s="7">
        <v>10</v>
      </c>
    </row>
    <row r="54" spans="1:9" x14ac:dyDescent="0.25">
      <c r="A54" s="53" t="s">
        <v>113</v>
      </c>
      <c r="B54" s="53"/>
      <c r="C54" s="24">
        <f t="shared" ref="C54:I54" si="7">SUM(C52:C53)</f>
        <v>255</v>
      </c>
      <c r="D54" s="23">
        <f t="shared" si="7"/>
        <v>4.3499999999999996</v>
      </c>
      <c r="E54" s="23">
        <f t="shared" si="7"/>
        <v>4.55</v>
      </c>
      <c r="F54" s="23">
        <f t="shared" si="7"/>
        <v>55.25</v>
      </c>
      <c r="G54" s="23">
        <f t="shared" si="7"/>
        <v>279</v>
      </c>
      <c r="H54" s="23">
        <f t="shared" si="7"/>
        <v>0</v>
      </c>
      <c r="I54" s="17">
        <f t="shared" si="7"/>
        <v>26.55</v>
      </c>
    </row>
    <row r="55" spans="1:9" x14ac:dyDescent="0.25">
      <c r="A55" s="52" t="s">
        <v>27</v>
      </c>
      <c r="B55" s="52"/>
      <c r="C55" s="22">
        <f t="shared" ref="C55:I55" si="8">C51+C54</f>
        <v>805</v>
      </c>
      <c r="D55" s="22">
        <f t="shared" si="8"/>
        <v>32.74</v>
      </c>
      <c r="E55" s="22">
        <f t="shared" si="8"/>
        <v>42.599999999999994</v>
      </c>
      <c r="F55" s="22">
        <f t="shared" si="8"/>
        <v>159.66</v>
      </c>
      <c r="G55" s="22">
        <f t="shared" si="8"/>
        <v>1011.6899999999999</v>
      </c>
      <c r="H55" s="22">
        <f t="shared" si="8"/>
        <v>9</v>
      </c>
      <c r="I55" s="7">
        <f t="shared" si="8"/>
        <v>83.75</v>
      </c>
    </row>
    <row r="56" spans="1:9" x14ac:dyDescent="0.25">
      <c r="A56" s="22" t="s">
        <v>55</v>
      </c>
      <c r="B56" s="22"/>
      <c r="C56" s="22"/>
      <c r="D56" s="22"/>
      <c r="E56" s="22"/>
      <c r="F56" s="22"/>
      <c r="G56" s="22"/>
      <c r="H56" s="22"/>
      <c r="I56" s="7"/>
    </row>
    <row r="57" spans="1:9" x14ac:dyDescent="0.25">
      <c r="A57" s="52" t="s">
        <v>11</v>
      </c>
      <c r="B57" s="20" t="s">
        <v>57</v>
      </c>
      <c r="C57" s="8">
        <v>200</v>
      </c>
      <c r="D57" s="7">
        <v>13.12</v>
      </c>
      <c r="E57" s="7">
        <v>17.25</v>
      </c>
      <c r="F57" s="7">
        <v>23.89</v>
      </c>
      <c r="G57" s="22">
        <v>292.45</v>
      </c>
      <c r="H57" s="22" t="s">
        <v>56</v>
      </c>
      <c r="I57" s="7">
        <v>34.86</v>
      </c>
    </row>
    <row r="58" spans="1:9" s="4" customFormat="1" x14ac:dyDescent="0.25">
      <c r="A58" s="52"/>
      <c r="B58" s="20" t="s">
        <v>15</v>
      </c>
      <c r="C58" s="8">
        <v>40</v>
      </c>
      <c r="D58" s="7">
        <v>3.84</v>
      </c>
      <c r="E58" s="7">
        <v>0.48</v>
      </c>
      <c r="F58" s="7">
        <v>22.08</v>
      </c>
      <c r="G58" s="22">
        <v>120.8</v>
      </c>
      <c r="H58" s="22" t="s">
        <v>14</v>
      </c>
      <c r="I58" s="7">
        <v>4</v>
      </c>
    </row>
    <row r="59" spans="1:9" s="4" customFormat="1" ht="25.5" customHeight="1" x14ac:dyDescent="0.25">
      <c r="A59" s="52"/>
      <c r="B59" s="20" t="s">
        <v>32</v>
      </c>
      <c r="C59" s="8">
        <v>10</v>
      </c>
      <c r="D59" s="7">
        <v>2.82</v>
      </c>
      <c r="E59" s="7">
        <v>3.65</v>
      </c>
      <c r="F59" s="7">
        <v>0.23</v>
      </c>
      <c r="G59" s="22">
        <v>49.4</v>
      </c>
      <c r="H59" s="22" t="s">
        <v>31</v>
      </c>
      <c r="I59" s="7">
        <v>10</v>
      </c>
    </row>
    <row r="60" spans="1:9" x14ac:dyDescent="0.25">
      <c r="A60" s="52"/>
      <c r="B60" s="20" t="s">
        <v>59</v>
      </c>
      <c r="C60" s="8">
        <v>200</v>
      </c>
      <c r="D60" s="7">
        <v>0.6</v>
      </c>
      <c r="E60" s="7">
        <v>0.2</v>
      </c>
      <c r="F60" s="7">
        <v>15.2</v>
      </c>
      <c r="G60" s="22">
        <v>65.3</v>
      </c>
      <c r="H60" s="22" t="s">
        <v>58</v>
      </c>
      <c r="I60" s="7">
        <v>10</v>
      </c>
    </row>
    <row r="61" spans="1:9" x14ac:dyDescent="0.25">
      <c r="A61" s="52"/>
      <c r="B61" s="20" t="s">
        <v>18</v>
      </c>
      <c r="C61" s="8">
        <v>100</v>
      </c>
      <c r="D61" s="7">
        <v>0.38</v>
      </c>
      <c r="E61" s="7">
        <v>0.38</v>
      </c>
      <c r="F61" s="7">
        <v>21.77</v>
      </c>
      <c r="G61" s="22">
        <v>44.38</v>
      </c>
      <c r="H61" s="22" t="s">
        <v>14</v>
      </c>
      <c r="I61" s="7">
        <v>31.5</v>
      </c>
    </row>
    <row r="62" spans="1:9" x14ac:dyDescent="0.25">
      <c r="A62" s="53" t="s">
        <v>19</v>
      </c>
      <c r="B62" s="53"/>
      <c r="C62" s="23">
        <f>SUM(C57:C61)</f>
        <v>550</v>
      </c>
      <c r="D62" s="23">
        <f t="shared" ref="D62:I62" si="9">SUM(D57:D61)</f>
        <v>20.76</v>
      </c>
      <c r="E62" s="23">
        <f t="shared" si="9"/>
        <v>21.959999999999997</v>
      </c>
      <c r="F62" s="23">
        <f t="shared" si="9"/>
        <v>83.169999999999987</v>
      </c>
      <c r="G62" s="23">
        <f t="shared" si="9"/>
        <v>572.32999999999993</v>
      </c>
      <c r="H62" s="23">
        <f t="shared" si="9"/>
        <v>0</v>
      </c>
      <c r="I62" s="17">
        <f t="shared" si="9"/>
        <v>90.36</v>
      </c>
    </row>
    <row r="63" spans="1:9" s="4" customFormat="1" ht="12.75" customHeight="1" x14ac:dyDescent="0.25">
      <c r="A63" s="54" t="s">
        <v>110</v>
      </c>
      <c r="B63" s="20" t="s">
        <v>34</v>
      </c>
      <c r="C63" s="15">
        <v>55</v>
      </c>
      <c r="D63" s="7">
        <v>3.85</v>
      </c>
      <c r="E63" s="7">
        <v>4.55</v>
      </c>
      <c r="F63" s="7">
        <v>35.450000000000003</v>
      </c>
      <c r="G63" s="22">
        <v>198</v>
      </c>
      <c r="H63" s="22" t="s">
        <v>33</v>
      </c>
      <c r="I63" s="7">
        <v>16.55</v>
      </c>
    </row>
    <row r="64" spans="1:9" s="4" customFormat="1" ht="12.75" customHeight="1" x14ac:dyDescent="0.25">
      <c r="A64" s="56"/>
      <c r="B64" s="20" t="s">
        <v>17</v>
      </c>
      <c r="C64" s="8">
        <v>200</v>
      </c>
      <c r="D64" s="7">
        <v>0.2</v>
      </c>
      <c r="E64" s="7">
        <v>0</v>
      </c>
      <c r="F64" s="7">
        <v>10.5</v>
      </c>
      <c r="G64" s="22">
        <v>38.799999999999997</v>
      </c>
      <c r="H64" s="22" t="s">
        <v>16</v>
      </c>
      <c r="I64" s="7">
        <v>7</v>
      </c>
    </row>
    <row r="65" spans="1:9" s="4" customFormat="1" x14ac:dyDescent="0.25">
      <c r="A65" s="53" t="s">
        <v>113</v>
      </c>
      <c r="B65" s="53"/>
      <c r="C65" s="23">
        <f t="shared" ref="C65:I65" si="10">SUM(C63:C64)</f>
        <v>255</v>
      </c>
      <c r="D65" s="23">
        <f t="shared" si="10"/>
        <v>4.05</v>
      </c>
      <c r="E65" s="23">
        <f t="shared" si="10"/>
        <v>4.55</v>
      </c>
      <c r="F65" s="23">
        <f t="shared" si="10"/>
        <v>45.95</v>
      </c>
      <c r="G65" s="23">
        <f t="shared" si="10"/>
        <v>236.8</v>
      </c>
      <c r="H65" s="23">
        <f t="shared" si="10"/>
        <v>0</v>
      </c>
      <c r="I65" s="17">
        <f t="shared" si="10"/>
        <v>23.55</v>
      </c>
    </row>
    <row r="66" spans="1:9" s="4" customFormat="1" x14ac:dyDescent="0.25">
      <c r="A66" s="52" t="s">
        <v>27</v>
      </c>
      <c r="B66" s="52"/>
      <c r="C66" s="22">
        <f t="shared" ref="C66:I66" si="11">C62+C65</f>
        <v>805</v>
      </c>
      <c r="D66" s="22">
        <f t="shared" si="11"/>
        <v>24.810000000000002</v>
      </c>
      <c r="E66" s="22">
        <f t="shared" si="11"/>
        <v>26.509999999999998</v>
      </c>
      <c r="F66" s="22">
        <f t="shared" si="11"/>
        <v>129.12</v>
      </c>
      <c r="G66" s="22">
        <f t="shared" si="11"/>
        <v>809.12999999999988</v>
      </c>
      <c r="H66" s="22">
        <f t="shared" si="11"/>
        <v>0</v>
      </c>
      <c r="I66" s="7">
        <f t="shared" si="11"/>
        <v>113.91</v>
      </c>
    </row>
    <row r="67" spans="1:9" x14ac:dyDescent="0.25">
      <c r="A67" s="22" t="s">
        <v>60</v>
      </c>
      <c r="B67" s="22"/>
      <c r="C67" s="22"/>
      <c r="D67" s="22"/>
      <c r="E67" s="22"/>
      <c r="F67" s="22"/>
      <c r="G67" s="22"/>
      <c r="H67" s="22"/>
      <c r="I67" s="7"/>
    </row>
    <row r="68" spans="1:9" x14ac:dyDescent="0.25">
      <c r="A68" s="52" t="s">
        <v>11</v>
      </c>
      <c r="B68" s="22" t="s">
        <v>101</v>
      </c>
      <c r="C68" s="22">
        <v>90</v>
      </c>
      <c r="D68" s="22">
        <v>28.95</v>
      </c>
      <c r="E68" s="22">
        <v>5.0999999999999996</v>
      </c>
      <c r="F68" s="22">
        <v>1.05</v>
      </c>
      <c r="G68" s="22">
        <v>139.35</v>
      </c>
      <c r="H68" s="22">
        <v>126</v>
      </c>
      <c r="I68" s="7">
        <v>46.3</v>
      </c>
    </row>
    <row r="69" spans="1:9" x14ac:dyDescent="0.25">
      <c r="A69" s="52"/>
      <c r="B69" s="20" t="s">
        <v>44</v>
      </c>
      <c r="C69" s="8">
        <v>220</v>
      </c>
      <c r="D69" s="7">
        <v>6</v>
      </c>
      <c r="E69" s="7">
        <v>11.34</v>
      </c>
      <c r="F69" s="7">
        <v>54.06</v>
      </c>
      <c r="G69" s="22">
        <v>313.94</v>
      </c>
      <c r="H69" s="8">
        <v>59</v>
      </c>
      <c r="I69" s="7">
        <v>7.38</v>
      </c>
    </row>
    <row r="70" spans="1:9" x14ac:dyDescent="0.25">
      <c r="A70" s="52"/>
      <c r="B70" s="20" t="s">
        <v>15</v>
      </c>
      <c r="C70" s="8">
        <v>40</v>
      </c>
      <c r="D70" s="7">
        <v>3.84</v>
      </c>
      <c r="E70" s="7">
        <v>0.48</v>
      </c>
      <c r="F70" s="7">
        <v>22.08</v>
      </c>
      <c r="G70" s="22">
        <v>120.8</v>
      </c>
      <c r="H70" s="22" t="s">
        <v>14</v>
      </c>
      <c r="I70" s="7">
        <v>4</v>
      </c>
    </row>
    <row r="71" spans="1:9" s="4" customFormat="1" ht="12.75" customHeight="1" x14ac:dyDescent="0.25">
      <c r="A71" s="52"/>
      <c r="B71" s="20" t="s">
        <v>17</v>
      </c>
      <c r="C71" s="8">
        <v>200</v>
      </c>
      <c r="D71" s="7">
        <v>0.2</v>
      </c>
      <c r="E71" s="7">
        <v>0</v>
      </c>
      <c r="F71" s="7">
        <v>10.5</v>
      </c>
      <c r="G71" s="22">
        <v>38.799999999999997</v>
      </c>
      <c r="H71" s="8">
        <v>143</v>
      </c>
      <c r="I71" s="7">
        <v>7</v>
      </c>
    </row>
    <row r="72" spans="1:9" x14ac:dyDescent="0.25">
      <c r="A72" s="53" t="s">
        <v>19</v>
      </c>
      <c r="B72" s="53"/>
      <c r="C72" s="23">
        <f t="shared" ref="C72:I72" si="12">SUM(C68:C71)</f>
        <v>550</v>
      </c>
      <c r="D72" s="23">
        <f t="shared" si="12"/>
        <v>38.990000000000009</v>
      </c>
      <c r="E72" s="23">
        <f t="shared" si="12"/>
        <v>16.919999999999998</v>
      </c>
      <c r="F72" s="23">
        <f t="shared" si="12"/>
        <v>87.69</v>
      </c>
      <c r="G72" s="23">
        <f t="shared" si="12"/>
        <v>612.88999999999987</v>
      </c>
      <c r="H72" s="23">
        <f t="shared" si="12"/>
        <v>328</v>
      </c>
      <c r="I72" s="17">
        <f t="shared" si="12"/>
        <v>64.680000000000007</v>
      </c>
    </row>
    <row r="73" spans="1:9" x14ac:dyDescent="0.25">
      <c r="A73" s="54" t="s">
        <v>110</v>
      </c>
      <c r="B73" s="20" t="s">
        <v>34</v>
      </c>
      <c r="C73" s="15">
        <v>55</v>
      </c>
      <c r="D73" s="7">
        <v>3.85</v>
      </c>
      <c r="E73" s="7">
        <v>4.55</v>
      </c>
      <c r="F73" s="7">
        <v>35.450000000000003</v>
      </c>
      <c r="G73" s="22">
        <v>198</v>
      </c>
      <c r="H73" s="22" t="s">
        <v>33</v>
      </c>
      <c r="I73" s="7">
        <v>16.55</v>
      </c>
    </row>
    <row r="74" spans="1:9" x14ac:dyDescent="0.25">
      <c r="A74" s="56"/>
      <c r="B74" s="20" t="s">
        <v>59</v>
      </c>
      <c r="C74" s="8">
        <v>200</v>
      </c>
      <c r="D74" s="7">
        <v>0.6</v>
      </c>
      <c r="E74" s="7">
        <v>0.2</v>
      </c>
      <c r="F74" s="7">
        <v>15.2</v>
      </c>
      <c r="G74" s="22">
        <v>65.3</v>
      </c>
      <c r="H74" s="22" t="s">
        <v>58</v>
      </c>
      <c r="I74" s="7">
        <v>10</v>
      </c>
    </row>
    <row r="75" spans="1:9" s="4" customFormat="1" ht="12.75" customHeight="1" x14ac:dyDescent="0.25">
      <c r="A75" s="53" t="s">
        <v>113</v>
      </c>
      <c r="B75" s="53"/>
      <c r="C75" s="24">
        <f t="shared" ref="C75:I75" si="13">SUM(C73:C74)</f>
        <v>255</v>
      </c>
      <c r="D75" s="23">
        <f t="shared" si="13"/>
        <v>4.45</v>
      </c>
      <c r="E75" s="23">
        <f t="shared" si="13"/>
        <v>4.75</v>
      </c>
      <c r="F75" s="23">
        <f t="shared" si="13"/>
        <v>50.650000000000006</v>
      </c>
      <c r="G75" s="23">
        <f t="shared" si="13"/>
        <v>263.3</v>
      </c>
      <c r="H75" s="23">
        <f t="shared" si="13"/>
        <v>0</v>
      </c>
      <c r="I75" s="17">
        <f t="shared" si="13"/>
        <v>26.55</v>
      </c>
    </row>
    <row r="76" spans="1:9" s="4" customFormat="1" ht="12.75" customHeight="1" x14ac:dyDescent="0.25">
      <c r="A76" s="52" t="s">
        <v>27</v>
      </c>
      <c r="B76" s="52"/>
      <c r="C76" s="22">
        <f t="shared" ref="C76:I76" si="14">C72+C75</f>
        <v>805</v>
      </c>
      <c r="D76" s="22">
        <f t="shared" si="14"/>
        <v>43.440000000000012</v>
      </c>
      <c r="E76" s="22">
        <f t="shared" si="14"/>
        <v>21.669999999999998</v>
      </c>
      <c r="F76" s="22">
        <f t="shared" si="14"/>
        <v>138.34</v>
      </c>
      <c r="G76" s="22">
        <f t="shared" si="14"/>
        <v>876.18999999999983</v>
      </c>
      <c r="H76" s="22">
        <f t="shared" si="14"/>
        <v>328</v>
      </c>
      <c r="I76" s="7">
        <f t="shared" si="14"/>
        <v>91.23</v>
      </c>
    </row>
    <row r="77" spans="1:9" s="4" customFormat="1" ht="12.75" customHeight="1" x14ac:dyDescent="0.25">
      <c r="A77" s="22" t="s">
        <v>68</v>
      </c>
      <c r="B77" s="22"/>
      <c r="C77" s="22"/>
      <c r="D77" s="22"/>
      <c r="E77" s="22"/>
      <c r="F77" s="22"/>
      <c r="G77" s="22"/>
      <c r="H77" s="22"/>
      <c r="I77" s="7"/>
    </row>
    <row r="78" spans="1:9" x14ac:dyDescent="0.25">
      <c r="A78" s="52" t="s">
        <v>11</v>
      </c>
      <c r="B78" s="20" t="s">
        <v>30</v>
      </c>
      <c r="C78" s="8">
        <v>250</v>
      </c>
      <c r="D78" s="7">
        <v>14.06</v>
      </c>
      <c r="E78" s="7">
        <v>11.78</v>
      </c>
      <c r="F78" s="7">
        <v>30.96</v>
      </c>
      <c r="G78" s="22">
        <v>207.16</v>
      </c>
      <c r="H78" s="22" t="s">
        <v>29</v>
      </c>
      <c r="I78" s="7">
        <v>38.75</v>
      </c>
    </row>
    <row r="79" spans="1:9" x14ac:dyDescent="0.25">
      <c r="A79" s="52"/>
      <c r="B79" s="20" t="s">
        <v>15</v>
      </c>
      <c r="C79" s="8">
        <v>40</v>
      </c>
      <c r="D79" s="7">
        <v>3.84</v>
      </c>
      <c r="E79" s="7">
        <v>0.48</v>
      </c>
      <c r="F79" s="7">
        <v>22.08</v>
      </c>
      <c r="G79" s="22">
        <v>120.8</v>
      </c>
      <c r="H79" s="22" t="s">
        <v>14</v>
      </c>
      <c r="I79" s="7">
        <v>4</v>
      </c>
    </row>
    <row r="80" spans="1:9" x14ac:dyDescent="0.25">
      <c r="A80" s="52"/>
      <c r="B80" s="20" t="s">
        <v>32</v>
      </c>
      <c r="C80" s="8">
        <v>10</v>
      </c>
      <c r="D80" s="7">
        <v>2.82</v>
      </c>
      <c r="E80" s="7">
        <v>3.65</v>
      </c>
      <c r="F80" s="7">
        <v>0.23</v>
      </c>
      <c r="G80" s="22">
        <v>49.4</v>
      </c>
      <c r="H80" s="22" t="s">
        <v>31</v>
      </c>
      <c r="I80" s="7">
        <v>10</v>
      </c>
    </row>
    <row r="81" spans="1:9" x14ac:dyDescent="0.25">
      <c r="A81" s="52"/>
      <c r="B81" s="20" t="s">
        <v>34</v>
      </c>
      <c r="C81" s="8">
        <v>50</v>
      </c>
      <c r="D81" s="7">
        <v>3.85</v>
      </c>
      <c r="E81" s="7">
        <v>4.55</v>
      </c>
      <c r="F81" s="7">
        <v>35.450000000000003</v>
      </c>
      <c r="G81" s="22">
        <v>198</v>
      </c>
      <c r="H81" s="22" t="s">
        <v>33</v>
      </c>
      <c r="I81" s="7">
        <v>15</v>
      </c>
    </row>
    <row r="82" spans="1:9" x14ac:dyDescent="0.25">
      <c r="A82" s="52"/>
      <c r="B82" s="20" t="s">
        <v>59</v>
      </c>
      <c r="C82" s="8">
        <v>200</v>
      </c>
      <c r="D82" s="7">
        <v>0.6</v>
      </c>
      <c r="E82" s="7">
        <v>0.2</v>
      </c>
      <c r="F82" s="7">
        <v>15.2</v>
      </c>
      <c r="G82" s="22">
        <v>65.3</v>
      </c>
      <c r="H82" s="22" t="s">
        <v>58</v>
      </c>
      <c r="I82" s="7">
        <v>10</v>
      </c>
    </row>
    <row r="83" spans="1:9" s="4" customFormat="1" ht="12.75" customHeight="1" x14ac:dyDescent="0.25">
      <c r="A83" s="60" t="s">
        <v>19</v>
      </c>
      <c r="B83" s="61"/>
      <c r="C83" s="23">
        <f>SUM(C78:C82)</f>
        <v>550</v>
      </c>
      <c r="D83" s="23">
        <f t="shared" ref="D83:I83" si="15">SUM(D78:D82)</f>
        <v>25.17</v>
      </c>
      <c r="E83" s="23">
        <f t="shared" si="15"/>
        <v>20.66</v>
      </c>
      <c r="F83" s="23">
        <f t="shared" si="15"/>
        <v>103.92</v>
      </c>
      <c r="G83" s="23">
        <f t="shared" si="15"/>
        <v>640.65999999999985</v>
      </c>
      <c r="H83" s="23">
        <f t="shared" si="15"/>
        <v>0</v>
      </c>
      <c r="I83" s="17">
        <f t="shared" si="15"/>
        <v>77.75</v>
      </c>
    </row>
    <row r="84" spans="1:9" s="4" customFormat="1" ht="12.75" customHeight="1" x14ac:dyDescent="0.25">
      <c r="A84" s="54" t="s">
        <v>110</v>
      </c>
      <c r="B84" s="20" t="s">
        <v>18</v>
      </c>
      <c r="C84" s="8">
        <v>100</v>
      </c>
      <c r="D84" s="7">
        <v>0.38</v>
      </c>
      <c r="E84" s="7">
        <v>0.38</v>
      </c>
      <c r="F84" s="7">
        <v>21.77</v>
      </c>
      <c r="G84" s="22">
        <v>44.38</v>
      </c>
      <c r="H84" s="22" t="s">
        <v>14</v>
      </c>
      <c r="I84" s="7"/>
    </row>
    <row r="85" spans="1:9" x14ac:dyDescent="0.25">
      <c r="A85" s="55"/>
      <c r="B85" s="20" t="s">
        <v>34</v>
      </c>
      <c r="C85" s="15">
        <v>55</v>
      </c>
      <c r="D85" s="7">
        <v>3.85</v>
      </c>
      <c r="E85" s="7">
        <v>4.55</v>
      </c>
      <c r="F85" s="7">
        <v>35.450000000000003</v>
      </c>
      <c r="G85" s="22">
        <v>198</v>
      </c>
      <c r="H85" s="22" t="s">
        <v>33</v>
      </c>
      <c r="I85" s="7">
        <v>16.55</v>
      </c>
    </row>
    <row r="86" spans="1:9" x14ac:dyDescent="0.25">
      <c r="A86" s="56"/>
      <c r="B86" s="20" t="s">
        <v>54</v>
      </c>
      <c r="C86" s="8">
        <v>200</v>
      </c>
      <c r="D86" s="7">
        <v>0.5</v>
      </c>
      <c r="E86" s="7">
        <v>0</v>
      </c>
      <c r="F86" s="7">
        <v>19.8</v>
      </c>
      <c r="G86" s="22">
        <v>81</v>
      </c>
      <c r="H86" s="22" t="s">
        <v>53</v>
      </c>
      <c r="I86" s="7">
        <v>10</v>
      </c>
    </row>
    <row r="87" spans="1:9" x14ac:dyDescent="0.25">
      <c r="A87" s="53" t="s">
        <v>113</v>
      </c>
      <c r="B87" s="53"/>
      <c r="C87" s="23">
        <f t="shared" ref="C87:I87" si="16">SUM(C84:C86)</f>
        <v>355</v>
      </c>
      <c r="D87" s="23">
        <f t="shared" si="16"/>
        <v>4.7300000000000004</v>
      </c>
      <c r="E87" s="23">
        <f t="shared" si="16"/>
        <v>4.93</v>
      </c>
      <c r="F87" s="23">
        <f t="shared" si="16"/>
        <v>77.02</v>
      </c>
      <c r="G87" s="23">
        <f t="shared" si="16"/>
        <v>323.38</v>
      </c>
      <c r="H87" s="23">
        <f t="shared" si="16"/>
        <v>0</v>
      </c>
      <c r="I87" s="17">
        <f t="shared" si="16"/>
        <v>26.55</v>
      </c>
    </row>
    <row r="88" spans="1:9" s="4" customFormat="1" ht="25.5" customHeight="1" x14ac:dyDescent="0.25">
      <c r="A88" s="52" t="s">
        <v>27</v>
      </c>
      <c r="B88" s="52"/>
      <c r="C88" s="22">
        <f t="shared" ref="C88:I88" si="17">C83+C87</f>
        <v>905</v>
      </c>
      <c r="D88" s="22">
        <f t="shared" si="17"/>
        <v>29.900000000000002</v>
      </c>
      <c r="E88" s="22">
        <f t="shared" si="17"/>
        <v>25.59</v>
      </c>
      <c r="F88" s="22">
        <f t="shared" si="17"/>
        <v>180.94</v>
      </c>
      <c r="G88" s="22">
        <f t="shared" si="17"/>
        <v>964.03999999999985</v>
      </c>
      <c r="H88" s="22">
        <f t="shared" si="17"/>
        <v>0</v>
      </c>
      <c r="I88" s="22">
        <f t="shared" si="17"/>
        <v>104.3</v>
      </c>
    </row>
    <row r="89" spans="1:9" s="4" customFormat="1" ht="12.75" customHeight="1" x14ac:dyDescent="0.25">
      <c r="A89" s="22" t="s">
        <v>73</v>
      </c>
      <c r="B89" s="22"/>
      <c r="C89" s="22"/>
      <c r="D89" s="22"/>
      <c r="E89" s="22"/>
      <c r="F89" s="22"/>
      <c r="G89" s="22"/>
      <c r="H89" s="22"/>
      <c r="I89" s="7"/>
    </row>
    <row r="90" spans="1:9" s="4" customFormat="1" ht="12.75" customHeight="1" x14ac:dyDescent="0.25">
      <c r="A90" s="54" t="s">
        <v>11</v>
      </c>
      <c r="B90" s="19" t="s">
        <v>103</v>
      </c>
      <c r="C90" s="8">
        <v>250</v>
      </c>
      <c r="D90" s="7">
        <v>15.1</v>
      </c>
      <c r="E90" s="7">
        <v>21.16</v>
      </c>
      <c r="F90" s="7">
        <v>39.94</v>
      </c>
      <c r="G90" s="22">
        <v>183.02</v>
      </c>
      <c r="H90" s="22" t="s">
        <v>61</v>
      </c>
      <c r="I90" s="14">
        <v>33.25</v>
      </c>
    </row>
    <row r="91" spans="1:9" s="4" customFormat="1" ht="12.75" customHeight="1" x14ac:dyDescent="0.25">
      <c r="A91" s="55"/>
      <c r="B91" s="20" t="s">
        <v>15</v>
      </c>
      <c r="C91" s="8">
        <v>40</v>
      </c>
      <c r="D91" s="7">
        <v>3.84</v>
      </c>
      <c r="E91" s="7">
        <v>0.48</v>
      </c>
      <c r="F91" s="7">
        <v>22.08</v>
      </c>
      <c r="G91" s="22">
        <v>120.8</v>
      </c>
      <c r="H91" s="22" t="s">
        <v>14</v>
      </c>
      <c r="I91" s="7">
        <v>4</v>
      </c>
    </row>
    <row r="92" spans="1:9" x14ac:dyDescent="0.25">
      <c r="A92" s="55"/>
      <c r="B92" s="20" t="s">
        <v>63</v>
      </c>
      <c r="C92" s="8">
        <v>10</v>
      </c>
      <c r="D92" s="7">
        <v>0.1</v>
      </c>
      <c r="E92" s="7">
        <v>8.1999999999999993</v>
      </c>
      <c r="F92" s="7">
        <v>0.1</v>
      </c>
      <c r="G92" s="22">
        <v>74.8</v>
      </c>
      <c r="H92" s="22" t="s">
        <v>62</v>
      </c>
      <c r="I92" s="7">
        <v>10</v>
      </c>
    </row>
    <row r="93" spans="1:9" x14ac:dyDescent="0.25">
      <c r="A93" s="55"/>
      <c r="B93" s="20" t="s">
        <v>65</v>
      </c>
      <c r="C93" s="8">
        <v>50</v>
      </c>
      <c r="D93" s="7">
        <v>6</v>
      </c>
      <c r="E93" s="7">
        <v>5</v>
      </c>
      <c r="F93" s="7">
        <v>0.38</v>
      </c>
      <c r="G93" s="22">
        <v>70.75</v>
      </c>
      <c r="H93" s="22" t="s">
        <v>64</v>
      </c>
      <c r="I93" s="7">
        <v>16</v>
      </c>
    </row>
    <row r="94" spans="1:9" x14ac:dyDescent="0.25">
      <c r="A94" s="56"/>
      <c r="B94" s="20" t="s">
        <v>17</v>
      </c>
      <c r="C94" s="8">
        <v>200</v>
      </c>
      <c r="D94" s="7">
        <v>0.2</v>
      </c>
      <c r="E94" s="7">
        <v>0</v>
      </c>
      <c r="F94" s="7">
        <v>10.5</v>
      </c>
      <c r="G94" s="22">
        <v>38.799999999999997</v>
      </c>
      <c r="H94" s="22" t="s">
        <v>16</v>
      </c>
      <c r="I94" s="7">
        <v>7</v>
      </c>
    </row>
    <row r="95" spans="1:9" x14ac:dyDescent="0.25">
      <c r="A95" s="60" t="s">
        <v>19</v>
      </c>
      <c r="B95" s="61"/>
      <c r="C95" s="23">
        <f>SUM(C90:C94)</f>
        <v>550</v>
      </c>
      <c r="D95" s="23">
        <f t="shared" ref="D95:I95" si="18">SUM(D90:D94)</f>
        <v>25.24</v>
      </c>
      <c r="E95" s="23">
        <f t="shared" si="18"/>
        <v>34.840000000000003</v>
      </c>
      <c r="F95" s="23">
        <f t="shared" si="18"/>
        <v>73</v>
      </c>
      <c r="G95" s="23">
        <f t="shared" si="18"/>
        <v>488.17</v>
      </c>
      <c r="H95" s="23">
        <f t="shared" si="18"/>
        <v>0</v>
      </c>
      <c r="I95" s="23">
        <f t="shared" si="18"/>
        <v>70.25</v>
      </c>
    </row>
    <row r="96" spans="1:9" x14ac:dyDescent="0.25">
      <c r="A96" s="54" t="s">
        <v>110</v>
      </c>
      <c r="B96" s="20" t="s">
        <v>34</v>
      </c>
      <c r="C96" s="15">
        <v>60</v>
      </c>
      <c r="D96" s="7">
        <v>3.85</v>
      </c>
      <c r="E96" s="7">
        <v>4.55</v>
      </c>
      <c r="F96" s="7">
        <v>35.450000000000003</v>
      </c>
      <c r="G96" s="22">
        <v>198</v>
      </c>
      <c r="H96" s="22" t="s">
        <v>33</v>
      </c>
      <c r="I96" s="7">
        <v>18</v>
      </c>
    </row>
    <row r="97" spans="1:9" s="4" customFormat="1" x14ac:dyDescent="0.25">
      <c r="A97" s="56"/>
      <c r="B97" s="20" t="s">
        <v>46</v>
      </c>
      <c r="C97" s="8">
        <v>200</v>
      </c>
      <c r="D97" s="7">
        <v>0.3</v>
      </c>
      <c r="E97" s="7">
        <v>0</v>
      </c>
      <c r="F97" s="7">
        <v>6.7</v>
      </c>
      <c r="G97" s="22">
        <v>27.9</v>
      </c>
      <c r="H97" s="22" t="s">
        <v>45</v>
      </c>
      <c r="I97" s="7">
        <v>10</v>
      </c>
    </row>
    <row r="98" spans="1:9" s="4" customFormat="1" ht="12.75" customHeight="1" x14ac:dyDescent="0.25">
      <c r="A98" s="53" t="s">
        <v>113</v>
      </c>
      <c r="B98" s="53"/>
      <c r="C98" s="23">
        <f t="shared" ref="C98:I98" si="19">SUM(C96:C97)</f>
        <v>260</v>
      </c>
      <c r="D98" s="23">
        <f t="shared" si="19"/>
        <v>4.1500000000000004</v>
      </c>
      <c r="E98" s="23">
        <f t="shared" si="19"/>
        <v>4.55</v>
      </c>
      <c r="F98" s="23">
        <f t="shared" si="19"/>
        <v>42.150000000000006</v>
      </c>
      <c r="G98" s="23">
        <f t="shared" si="19"/>
        <v>225.9</v>
      </c>
      <c r="H98" s="23">
        <f t="shared" si="19"/>
        <v>0</v>
      </c>
      <c r="I98" s="17">
        <f t="shared" si="19"/>
        <v>28</v>
      </c>
    </row>
    <row r="99" spans="1:9" x14ac:dyDescent="0.25">
      <c r="A99" s="52" t="s">
        <v>27</v>
      </c>
      <c r="B99" s="52"/>
      <c r="C99" s="22">
        <f t="shared" ref="C99:I99" si="20">C95+C98</f>
        <v>810</v>
      </c>
      <c r="D99" s="22">
        <f t="shared" si="20"/>
        <v>29.39</v>
      </c>
      <c r="E99" s="22">
        <f t="shared" si="20"/>
        <v>39.39</v>
      </c>
      <c r="F99" s="22">
        <f t="shared" si="20"/>
        <v>115.15</v>
      </c>
      <c r="G99" s="22">
        <f t="shared" si="20"/>
        <v>714.07</v>
      </c>
      <c r="H99" s="22">
        <f t="shared" si="20"/>
        <v>0</v>
      </c>
      <c r="I99" s="22">
        <f t="shared" si="20"/>
        <v>98.25</v>
      </c>
    </row>
    <row r="100" spans="1:9" x14ac:dyDescent="0.25">
      <c r="A100" s="22" t="s">
        <v>76</v>
      </c>
      <c r="B100" s="22"/>
      <c r="C100" s="22"/>
      <c r="D100" s="22"/>
      <c r="E100" s="22"/>
      <c r="F100" s="22"/>
      <c r="G100" s="22"/>
      <c r="H100" s="22"/>
      <c r="I100" s="7"/>
    </row>
    <row r="101" spans="1:9" x14ac:dyDescent="0.25">
      <c r="A101" s="55" t="s">
        <v>11</v>
      </c>
      <c r="B101" s="20" t="s">
        <v>77</v>
      </c>
      <c r="C101" s="8">
        <v>310</v>
      </c>
      <c r="D101" s="7">
        <v>35.49</v>
      </c>
      <c r="E101" s="7">
        <v>23.53</v>
      </c>
      <c r="F101" s="7">
        <v>70.959999999999994</v>
      </c>
      <c r="G101" s="22">
        <v>668.98</v>
      </c>
      <c r="H101" s="22" t="s">
        <v>24</v>
      </c>
      <c r="I101" s="7">
        <v>62</v>
      </c>
    </row>
    <row r="102" spans="1:9" s="4" customFormat="1" ht="12.75" customHeight="1" x14ac:dyDescent="0.25">
      <c r="A102" s="55"/>
      <c r="B102" s="20" t="s">
        <v>15</v>
      </c>
      <c r="C102" s="8">
        <v>40</v>
      </c>
      <c r="D102" s="7">
        <v>3.84</v>
      </c>
      <c r="E102" s="7">
        <v>0.48</v>
      </c>
      <c r="F102" s="7">
        <v>22.08</v>
      </c>
      <c r="G102" s="22">
        <v>120.8</v>
      </c>
      <c r="H102" s="22" t="s">
        <v>14</v>
      </c>
      <c r="I102" s="7">
        <v>4</v>
      </c>
    </row>
    <row r="103" spans="1:9" s="4" customFormat="1" x14ac:dyDescent="0.25">
      <c r="A103" s="56"/>
      <c r="B103" s="20" t="s">
        <v>17</v>
      </c>
      <c r="C103" s="8">
        <v>200</v>
      </c>
      <c r="D103" s="7">
        <v>0.2</v>
      </c>
      <c r="E103" s="7">
        <v>0</v>
      </c>
      <c r="F103" s="7">
        <v>10.5</v>
      </c>
      <c r="G103" s="22">
        <v>38.799999999999997</v>
      </c>
      <c r="H103" s="22" t="s">
        <v>16</v>
      </c>
      <c r="I103" s="7">
        <v>7</v>
      </c>
    </row>
    <row r="104" spans="1:9" s="4" customFormat="1" ht="25.5" customHeight="1" x14ac:dyDescent="0.25">
      <c r="A104" s="53" t="s">
        <v>19</v>
      </c>
      <c r="B104" s="53"/>
      <c r="C104" s="23">
        <f t="shared" ref="C104:I104" si="21">SUM(C101:C103)</f>
        <v>550</v>
      </c>
      <c r="D104" s="23">
        <f t="shared" si="21"/>
        <v>39.53</v>
      </c>
      <c r="E104" s="23">
        <f t="shared" si="21"/>
        <v>24.01</v>
      </c>
      <c r="F104" s="23">
        <f t="shared" si="21"/>
        <v>103.53999999999999</v>
      </c>
      <c r="G104" s="23">
        <f t="shared" si="21"/>
        <v>828.57999999999993</v>
      </c>
      <c r="H104" s="23">
        <f t="shared" si="21"/>
        <v>0</v>
      </c>
      <c r="I104" s="23">
        <f t="shared" si="21"/>
        <v>73</v>
      </c>
    </row>
    <row r="105" spans="1:9" s="4" customFormat="1" ht="12.75" customHeight="1" x14ac:dyDescent="0.25">
      <c r="A105" s="54" t="s">
        <v>110</v>
      </c>
      <c r="B105" s="20" t="s">
        <v>34</v>
      </c>
      <c r="C105" s="15">
        <v>60</v>
      </c>
      <c r="D105" s="7">
        <v>3.85</v>
      </c>
      <c r="E105" s="7">
        <v>4.55</v>
      </c>
      <c r="F105" s="7">
        <v>35.450000000000003</v>
      </c>
      <c r="G105" s="22">
        <v>198</v>
      </c>
      <c r="H105" s="22" t="s">
        <v>33</v>
      </c>
      <c r="I105" s="7">
        <v>18</v>
      </c>
    </row>
    <row r="106" spans="1:9" x14ac:dyDescent="0.25">
      <c r="A106" s="56"/>
      <c r="B106" s="20" t="s">
        <v>17</v>
      </c>
      <c r="C106" s="8">
        <v>200</v>
      </c>
      <c r="D106" s="7">
        <v>0.2</v>
      </c>
      <c r="E106" s="7">
        <v>0</v>
      </c>
      <c r="F106" s="7">
        <v>10.5</v>
      </c>
      <c r="G106" s="22">
        <v>38.799999999999997</v>
      </c>
      <c r="H106" s="22" t="s">
        <v>16</v>
      </c>
      <c r="I106" s="7">
        <v>7</v>
      </c>
    </row>
    <row r="107" spans="1:9" x14ac:dyDescent="0.25">
      <c r="A107" s="53" t="s">
        <v>113</v>
      </c>
      <c r="B107" s="53"/>
      <c r="C107" s="24">
        <f t="shared" ref="C107:I107" si="22">SUM(C105:C106)</f>
        <v>260</v>
      </c>
      <c r="D107" s="23">
        <f t="shared" si="22"/>
        <v>4.05</v>
      </c>
      <c r="E107" s="23">
        <f t="shared" si="22"/>
        <v>4.55</v>
      </c>
      <c r="F107" s="23">
        <f t="shared" si="22"/>
        <v>45.95</v>
      </c>
      <c r="G107" s="23">
        <f t="shared" si="22"/>
        <v>236.8</v>
      </c>
      <c r="H107" s="23">
        <f t="shared" si="22"/>
        <v>0</v>
      </c>
      <c r="I107" s="17">
        <f t="shared" si="22"/>
        <v>25</v>
      </c>
    </row>
    <row r="108" spans="1:9" x14ac:dyDescent="0.25">
      <c r="A108" s="52" t="s">
        <v>27</v>
      </c>
      <c r="B108" s="52"/>
      <c r="C108" s="22">
        <f t="shared" ref="C108:I108" si="23">C104+C107</f>
        <v>810</v>
      </c>
      <c r="D108" s="22">
        <f t="shared" si="23"/>
        <v>43.58</v>
      </c>
      <c r="E108" s="22">
        <f t="shared" si="23"/>
        <v>28.560000000000002</v>
      </c>
      <c r="F108" s="22">
        <f t="shared" si="23"/>
        <v>149.49</v>
      </c>
      <c r="G108" s="22">
        <f t="shared" si="23"/>
        <v>1065.3799999999999</v>
      </c>
      <c r="H108" s="22">
        <f t="shared" si="23"/>
        <v>0</v>
      </c>
      <c r="I108" s="7">
        <f t="shared" si="23"/>
        <v>98</v>
      </c>
    </row>
    <row r="109" spans="1:9" s="4" customFormat="1" x14ac:dyDescent="0.25">
      <c r="A109" s="22" t="s">
        <v>78</v>
      </c>
      <c r="B109" s="22"/>
      <c r="C109" s="22"/>
      <c r="D109" s="22"/>
      <c r="E109" s="22"/>
      <c r="F109" s="22"/>
      <c r="G109" s="22"/>
      <c r="H109" s="22"/>
      <c r="I109" s="7"/>
    </row>
    <row r="110" spans="1:9" s="6" customFormat="1" x14ac:dyDescent="0.25">
      <c r="A110" s="54" t="s">
        <v>11</v>
      </c>
      <c r="B110" s="20" t="s">
        <v>13</v>
      </c>
      <c r="C110" s="8">
        <v>210</v>
      </c>
      <c r="D110" s="7">
        <v>18.559999999999999</v>
      </c>
      <c r="E110" s="7">
        <v>24.32</v>
      </c>
      <c r="F110" s="7">
        <v>31.92</v>
      </c>
      <c r="G110" s="22">
        <v>328</v>
      </c>
      <c r="H110" s="22" t="s">
        <v>12</v>
      </c>
      <c r="I110" s="7">
        <v>41.67</v>
      </c>
    </row>
    <row r="111" spans="1:9" x14ac:dyDescent="0.25">
      <c r="A111" s="55"/>
      <c r="B111" s="20" t="s">
        <v>15</v>
      </c>
      <c r="C111" s="8">
        <v>40</v>
      </c>
      <c r="D111" s="7">
        <v>3.84</v>
      </c>
      <c r="E111" s="7">
        <v>0.48</v>
      </c>
      <c r="F111" s="7">
        <v>22.08</v>
      </c>
      <c r="G111" s="22">
        <v>120.8</v>
      </c>
      <c r="H111" s="22" t="s">
        <v>14</v>
      </c>
      <c r="I111" s="7">
        <v>4</v>
      </c>
    </row>
    <row r="112" spans="1:9" x14ac:dyDescent="0.25">
      <c r="A112" s="55"/>
      <c r="B112" s="20" t="s">
        <v>46</v>
      </c>
      <c r="C112" s="8">
        <v>200</v>
      </c>
      <c r="D112" s="7">
        <v>0.3</v>
      </c>
      <c r="E112" s="7">
        <v>0</v>
      </c>
      <c r="F112" s="7">
        <v>6.7</v>
      </c>
      <c r="G112" s="22">
        <v>27.9</v>
      </c>
      <c r="H112" s="22" t="s">
        <v>45</v>
      </c>
      <c r="I112" s="7">
        <v>10</v>
      </c>
    </row>
    <row r="113" spans="1:9" x14ac:dyDescent="0.25">
      <c r="A113" s="56"/>
      <c r="B113" s="20" t="s">
        <v>18</v>
      </c>
      <c r="C113" s="8">
        <v>100</v>
      </c>
      <c r="D113" s="7">
        <v>0.38</v>
      </c>
      <c r="E113" s="7">
        <v>0.38</v>
      </c>
      <c r="F113" s="7">
        <v>21.77</v>
      </c>
      <c r="G113" s="22">
        <v>44.38</v>
      </c>
      <c r="H113" s="22" t="s">
        <v>14</v>
      </c>
      <c r="I113" s="7">
        <v>31.5</v>
      </c>
    </row>
    <row r="114" spans="1:9" s="4" customFormat="1" ht="12.75" customHeight="1" x14ac:dyDescent="0.25">
      <c r="A114" s="53" t="s">
        <v>19</v>
      </c>
      <c r="B114" s="53"/>
      <c r="C114" s="23">
        <f t="shared" ref="C114:I114" si="24">SUM(C110:C113)</f>
        <v>550</v>
      </c>
      <c r="D114" s="23">
        <f t="shared" si="24"/>
        <v>23.08</v>
      </c>
      <c r="E114" s="23">
        <f t="shared" si="24"/>
        <v>25.18</v>
      </c>
      <c r="F114" s="23">
        <f t="shared" si="24"/>
        <v>82.47</v>
      </c>
      <c r="G114" s="23">
        <f t="shared" si="24"/>
        <v>521.08000000000004</v>
      </c>
      <c r="H114" s="23">
        <f t="shared" si="24"/>
        <v>0</v>
      </c>
      <c r="I114" s="17">
        <f t="shared" si="24"/>
        <v>87.17</v>
      </c>
    </row>
    <row r="115" spans="1:9" s="4" customFormat="1" ht="12.75" customHeight="1" x14ac:dyDescent="0.25">
      <c r="A115" s="54" t="s">
        <v>110</v>
      </c>
      <c r="B115" s="20" t="s">
        <v>34</v>
      </c>
      <c r="C115" s="15">
        <v>60</v>
      </c>
      <c r="D115" s="7">
        <v>3.85</v>
      </c>
      <c r="E115" s="7">
        <v>4.55</v>
      </c>
      <c r="F115" s="7">
        <v>35.450000000000003</v>
      </c>
      <c r="G115" s="22">
        <v>198</v>
      </c>
      <c r="H115" s="22" t="s">
        <v>33</v>
      </c>
      <c r="I115" s="7">
        <v>18</v>
      </c>
    </row>
    <row r="116" spans="1:9" s="4" customFormat="1" x14ac:dyDescent="0.25">
      <c r="A116" s="56"/>
      <c r="B116" s="20" t="s">
        <v>59</v>
      </c>
      <c r="C116" s="8">
        <v>200</v>
      </c>
      <c r="D116" s="7">
        <v>0.6</v>
      </c>
      <c r="E116" s="7">
        <v>0.2</v>
      </c>
      <c r="F116" s="7">
        <v>15.2</v>
      </c>
      <c r="G116" s="22">
        <v>65.3</v>
      </c>
      <c r="H116" s="22" t="s">
        <v>58</v>
      </c>
      <c r="I116" s="7">
        <v>10</v>
      </c>
    </row>
    <row r="117" spans="1:9" x14ac:dyDescent="0.25">
      <c r="A117" s="53" t="s">
        <v>113</v>
      </c>
      <c r="B117" s="53"/>
      <c r="C117" s="23">
        <f t="shared" ref="C117:I117" si="25">SUM(C115:C116)</f>
        <v>260</v>
      </c>
      <c r="D117" s="23">
        <f t="shared" si="25"/>
        <v>4.45</v>
      </c>
      <c r="E117" s="23">
        <f t="shared" si="25"/>
        <v>4.75</v>
      </c>
      <c r="F117" s="23">
        <f t="shared" si="25"/>
        <v>50.650000000000006</v>
      </c>
      <c r="G117" s="23">
        <f t="shared" si="25"/>
        <v>263.3</v>
      </c>
      <c r="H117" s="23">
        <f t="shared" si="25"/>
        <v>0</v>
      </c>
      <c r="I117" s="17">
        <f t="shared" si="25"/>
        <v>28</v>
      </c>
    </row>
    <row r="118" spans="1:9" x14ac:dyDescent="0.25">
      <c r="A118" s="52" t="s">
        <v>27</v>
      </c>
      <c r="B118" s="52"/>
      <c r="C118" s="22">
        <f t="shared" ref="C118:I118" si="26">C114+C117</f>
        <v>810</v>
      </c>
      <c r="D118" s="22">
        <f t="shared" si="26"/>
        <v>27.529999999999998</v>
      </c>
      <c r="E118" s="22">
        <f t="shared" si="26"/>
        <v>29.93</v>
      </c>
      <c r="F118" s="22">
        <f t="shared" si="26"/>
        <v>133.12</v>
      </c>
      <c r="G118" s="22">
        <f t="shared" si="26"/>
        <v>784.38000000000011</v>
      </c>
      <c r="H118" s="22">
        <f t="shared" si="26"/>
        <v>0</v>
      </c>
      <c r="I118" s="7">
        <f t="shared" si="26"/>
        <v>115.17</v>
      </c>
    </row>
    <row r="119" spans="1:9" x14ac:dyDescent="0.25">
      <c r="A119" s="22" t="s">
        <v>79</v>
      </c>
      <c r="B119" s="22"/>
      <c r="C119" s="22"/>
      <c r="D119" s="22"/>
      <c r="E119" s="22"/>
      <c r="F119" s="22"/>
      <c r="G119" s="22"/>
      <c r="H119" s="22"/>
      <c r="I119" s="7"/>
    </row>
    <row r="120" spans="1:9" x14ac:dyDescent="0.25">
      <c r="A120" s="63" t="s">
        <v>11</v>
      </c>
      <c r="B120" s="20" t="s">
        <v>57</v>
      </c>
      <c r="C120" s="8">
        <v>250</v>
      </c>
      <c r="D120" s="7">
        <v>13.12</v>
      </c>
      <c r="E120" s="7">
        <v>17.25</v>
      </c>
      <c r="F120" s="7">
        <v>23.89</v>
      </c>
      <c r="G120" s="22">
        <v>292.45</v>
      </c>
      <c r="H120" s="22" t="s">
        <v>56</v>
      </c>
      <c r="I120" s="7">
        <v>43.57</v>
      </c>
    </row>
    <row r="121" spans="1:9" x14ac:dyDescent="0.25">
      <c r="A121" s="63"/>
      <c r="B121" s="19" t="s">
        <v>15</v>
      </c>
      <c r="C121" s="15">
        <v>40</v>
      </c>
      <c r="D121" s="14">
        <v>3.84</v>
      </c>
      <c r="E121" s="14">
        <v>0.48</v>
      </c>
      <c r="F121" s="14">
        <v>22.08</v>
      </c>
      <c r="G121" s="25">
        <v>120.8</v>
      </c>
      <c r="H121" s="25" t="s">
        <v>14</v>
      </c>
      <c r="I121" s="14">
        <v>4</v>
      </c>
    </row>
    <row r="122" spans="1:9" s="4" customFormat="1" ht="12.75" customHeight="1" x14ac:dyDescent="0.25">
      <c r="A122" s="63"/>
      <c r="B122" s="19" t="s">
        <v>32</v>
      </c>
      <c r="C122" s="15">
        <v>10</v>
      </c>
      <c r="D122" s="14">
        <v>2.82</v>
      </c>
      <c r="E122" s="14">
        <v>3.65</v>
      </c>
      <c r="F122" s="14">
        <v>0.23</v>
      </c>
      <c r="G122" s="25">
        <v>49.4</v>
      </c>
      <c r="H122" s="25" t="s">
        <v>31</v>
      </c>
      <c r="I122" s="14">
        <v>10</v>
      </c>
    </row>
    <row r="123" spans="1:9" s="4" customFormat="1" x14ac:dyDescent="0.25">
      <c r="A123" s="63"/>
      <c r="B123" s="19" t="s">
        <v>34</v>
      </c>
      <c r="C123" s="15">
        <v>52.5</v>
      </c>
      <c r="D123" s="14">
        <v>3.85</v>
      </c>
      <c r="E123" s="14">
        <v>4.55</v>
      </c>
      <c r="F123" s="14">
        <v>35.450000000000003</v>
      </c>
      <c r="G123" s="25">
        <v>198</v>
      </c>
      <c r="H123" s="25" t="s">
        <v>33</v>
      </c>
      <c r="I123" s="14">
        <v>15.75</v>
      </c>
    </row>
    <row r="124" spans="1:9" x14ac:dyDescent="0.25">
      <c r="A124" s="63"/>
      <c r="B124" s="19" t="s">
        <v>59</v>
      </c>
      <c r="C124" s="15">
        <v>200</v>
      </c>
      <c r="D124" s="14">
        <v>0.6</v>
      </c>
      <c r="E124" s="14">
        <v>0.2</v>
      </c>
      <c r="F124" s="14">
        <v>15.2</v>
      </c>
      <c r="G124" s="25">
        <v>65.3</v>
      </c>
      <c r="H124" s="25" t="s">
        <v>58</v>
      </c>
      <c r="I124" s="14">
        <v>10</v>
      </c>
    </row>
    <row r="125" spans="1:9" x14ac:dyDescent="0.25">
      <c r="A125" s="62" t="s">
        <v>19</v>
      </c>
      <c r="B125" s="62"/>
      <c r="C125" s="24">
        <f>SUM(C120:C124)</f>
        <v>552.5</v>
      </c>
      <c r="D125" s="24">
        <f t="shared" ref="D125:I125" si="27">SUM(D120:D124)</f>
        <v>24.230000000000004</v>
      </c>
      <c r="E125" s="24">
        <f t="shared" si="27"/>
        <v>26.13</v>
      </c>
      <c r="F125" s="24">
        <f t="shared" si="27"/>
        <v>96.850000000000009</v>
      </c>
      <c r="G125" s="24">
        <f t="shared" si="27"/>
        <v>725.94999999999993</v>
      </c>
      <c r="H125" s="24">
        <f t="shared" si="27"/>
        <v>0</v>
      </c>
      <c r="I125" s="18">
        <f t="shared" si="27"/>
        <v>83.32</v>
      </c>
    </row>
    <row r="126" spans="1:9" x14ac:dyDescent="0.25">
      <c r="A126" s="54" t="s">
        <v>110</v>
      </c>
      <c r="B126" s="20" t="s">
        <v>18</v>
      </c>
      <c r="C126" s="8">
        <v>100</v>
      </c>
      <c r="D126" s="7">
        <v>0.38</v>
      </c>
      <c r="E126" s="7">
        <v>0.38</v>
      </c>
      <c r="F126" s="7">
        <v>21.77</v>
      </c>
      <c r="G126" s="22">
        <v>44.38</v>
      </c>
      <c r="H126" s="22" t="s">
        <v>14</v>
      </c>
      <c r="I126" s="7"/>
    </row>
    <row r="127" spans="1:9" s="4" customFormat="1" ht="12.75" customHeight="1" x14ac:dyDescent="0.25">
      <c r="A127" s="55"/>
      <c r="B127" s="20" t="s">
        <v>34</v>
      </c>
      <c r="C127" s="15">
        <v>57.34</v>
      </c>
      <c r="D127" s="7">
        <v>3.85</v>
      </c>
      <c r="E127" s="7">
        <v>4.55</v>
      </c>
      <c r="F127" s="7">
        <v>35.450000000000003</v>
      </c>
      <c r="G127" s="22">
        <v>198</v>
      </c>
      <c r="H127" s="22" t="s">
        <v>33</v>
      </c>
      <c r="I127" s="7">
        <v>17.2</v>
      </c>
    </row>
    <row r="128" spans="1:9" s="4" customFormat="1" ht="12.75" customHeight="1" x14ac:dyDescent="0.25">
      <c r="A128" s="56"/>
      <c r="B128" s="20" t="s">
        <v>54</v>
      </c>
      <c r="C128" s="8">
        <v>200</v>
      </c>
      <c r="D128" s="7">
        <v>0.5</v>
      </c>
      <c r="E128" s="7">
        <v>0</v>
      </c>
      <c r="F128" s="7">
        <v>19.8</v>
      </c>
      <c r="G128" s="22">
        <v>81</v>
      </c>
      <c r="H128" s="22" t="s">
        <v>53</v>
      </c>
      <c r="I128" s="7">
        <v>10</v>
      </c>
    </row>
    <row r="129" spans="1:9" s="4" customFormat="1" x14ac:dyDescent="0.25">
      <c r="A129" s="53" t="s">
        <v>113</v>
      </c>
      <c r="B129" s="53"/>
      <c r="C129" s="23">
        <f t="shared" ref="C129:I129" si="28">SUM(C126:C128)</f>
        <v>357.34000000000003</v>
      </c>
      <c r="D129" s="23">
        <f t="shared" si="28"/>
        <v>4.7300000000000004</v>
      </c>
      <c r="E129" s="23">
        <f t="shared" si="28"/>
        <v>4.93</v>
      </c>
      <c r="F129" s="23">
        <f t="shared" si="28"/>
        <v>77.02</v>
      </c>
      <c r="G129" s="23">
        <f t="shared" si="28"/>
        <v>323.38</v>
      </c>
      <c r="H129" s="23">
        <f t="shared" si="28"/>
        <v>0</v>
      </c>
      <c r="I129" s="17">
        <f t="shared" si="28"/>
        <v>27.2</v>
      </c>
    </row>
    <row r="130" spans="1:9" s="4" customFormat="1" x14ac:dyDescent="0.25">
      <c r="A130" s="52" t="s">
        <v>27</v>
      </c>
      <c r="B130" s="52"/>
      <c r="C130" s="22">
        <f t="shared" ref="C130:I130" si="29">C125+C129</f>
        <v>909.84</v>
      </c>
      <c r="D130" s="22">
        <f t="shared" si="29"/>
        <v>28.960000000000004</v>
      </c>
      <c r="E130" s="22">
        <f t="shared" si="29"/>
        <v>31.06</v>
      </c>
      <c r="F130" s="22">
        <f t="shared" si="29"/>
        <v>173.87</v>
      </c>
      <c r="G130" s="22">
        <f t="shared" si="29"/>
        <v>1049.33</v>
      </c>
      <c r="H130" s="22">
        <f t="shared" si="29"/>
        <v>0</v>
      </c>
      <c r="I130" s="7">
        <f t="shared" si="29"/>
        <v>110.52</v>
      </c>
    </row>
    <row r="131" spans="1:9" x14ac:dyDescent="0.25">
      <c r="A131" s="52" t="s">
        <v>80</v>
      </c>
      <c r="B131" s="52"/>
      <c r="C131" s="22">
        <f t="shared" ref="C131:I131" si="30">C32+C44+C55+C66+C76+C88+C99+C108+C118+C130</f>
        <v>8369.84</v>
      </c>
      <c r="D131" s="22">
        <f t="shared" si="30"/>
        <v>314.55999999999995</v>
      </c>
      <c r="E131" s="22">
        <f t="shared" si="30"/>
        <v>305.18</v>
      </c>
      <c r="F131" s="22">
        <f t="shared" si="30"/>
        <v>1492.7199999999998</v>
      </c>
      <c r="G131" s="22">
        <f t="shared" si="30"/>
        <v>9032.43</v>
      </c>
      <c r="H131" s="22">
        <f t="shared" si="30"/>
        <v>337</v>
      </c>
      <c r="I131" s="7">
        <f t="shared" si="30"/>
        <v>1027.1499999999999</v>
      </c>
    </row>
    <row r="132" spans="1:9" x14ac:dyDescent="0.25">
      <c r="A132" s="52" t="s">
        <v>81</v>
      </c>
      <c r="B132" s="52"/>
      <c r="C132" s="22">
        <f>C131/10</f>
        <v>836.98400000000004</v>
      </c>
      <c r="D132" s="22">
        <f t="shared" ref="D132:I132" si="31">D131/10</f>
        <v>31.455999999999996</v>
      </c>
      <c r="E132" s="22">
        <f t="shared" si="31"/>
        <v>30.518000000000001</v>
      </c>
      <c r="F132" s="22">
        <f t="shared" si="31"/>
        <v>149.27199999999999</v>
      </c>
      <c r="G132" s="22">
        <f t="shared" si="31"/>
        <v>903.24300000000005</v>
      </c>
      <c r="H132" s="22">
        <f t="shared" si="31"/>
        <v>33.700000000000003</v>
      </c>
      <c r="I132" s="7">
        <f t="shared" si="31"/>
        <v>102.71499999999999</v>
      </c>
    </row>
    <row r="133" spans="1:9" x14ac:dyDescent="0.25">
      <c r="A133" s="52" t="s">
        <v>82</v>
      </c>
      <c r="B133" s="52"/>
      <c r="C133" s="20">
        <f t="shared" ref="C133:H133" si="32">C28+C39+C51+C62+C72+C83+C95+C104+C114+C125</f>
        <v>5502.5</v>
      </c>
      <c r="D133" s="20">
        <f t="shared" si="32"/>
        <v>270.82000000000005</v>
      </c>
      <c r="E133" s="20">
        <f t="shared" si="32"/>
        <v>258.14</v>
      </c>
      <c r="F133" s="20">
        <f t="shared" si="32"/>
        <v>925.11</v>
      </c>
      <c r="G133" s="20">
        <f t="shared" si="32"/>
        <v>6320.3899999999994</v>
      </c>
      <c r="H133" s="20">
        <f t="shared" si="32"/>
        <v>337</v>
      </c>
      <c r="I133" s="21">
        <f>(I28+I39+I51+I62+I72+I83+I95+I104+I114+I125)/10</f>
        <v>76.565000000000012</v>
      </c>
    </row>
    <row r="134" spans="1:9" s="4" customFormat="1" ht="12.75" customHeight="1" x14ac:dyDescent="0.25">
      <c r="A134" s="52" t="s">
        <v>111</v>
      </c>
      <c r="B134" s="52"/>
      <c r="C134" s="22">
        <f>(C31+C43+C54+C65+C75+C87+C98+C107+C117+C129)/10</f>
        <v>286.73400000000004</v>
      </c>
      <c r="D134" s="22">
        <f>(D31+D43+D54+D65+D75+D87+D98+D107+D117+D129)/10</f>
        <v>4.3739999999999997</v>
      </c>
      <c r="E134" s="22">
        <f>(E31+E43+E54+E65+E75+E87+E98+E107+E117+E129)/10</f>
        <v>4.7039999999999997</v>
      </c>
      <c r="F134" s="22">
        <f>(F31+F43+F54+F65+F75+F87+F98+F107+F117+F129)/10</f>
        <v>56.761000000000003</v>
      </c>
      <c r="G134" s="22">
        <f>(G31+G43+G54+G65+G75+G87+G98+G107+G117+G129)/10</f>
        <v>271.20400000000006</v>
      </c>
      <c r="H134" s="22">
        <v>0</v>
      </c>
      <c r="I134" s="7">
        <f>(I31+I43+I54+I65+I75+I87+I98+I107+I117+I129)/10</f>
        <v>26.15</v>
      </c>
    </row>
    <row r="135" spans="1:9" s="4" customFormat="1" ht="12.75" customHeight="1" x14ac:dyDescent="0.25">
      <c r="A135" s="64" t="s">
        <v>124</v>
      </c>
      <c r="B135" s="64"/>
      <c r="C135" s="64"/>
      <c r="D135" s="64"/>
      <c r="E135" s="64"/>
      <c r="F135" s="64"/>
      <c r="G135" s="64"/>
      <c r="H135" s="64"/>
      <c r="I135" s="64"/>
    </row>
    <row r="140" spans="1:9" s="4" customFormat="1" ht="12.75" customHeight="1" x14ac:dyDescent="0.25">
      <c r="A140" s="10"/>
      <c r="B140" s="9"/>
      <c r="C140" s="10"/>
      <c r="D140" s="26"/>
      <c r="E140" s="26"/>
      <c r="F140" s="26"/>
      <c r="G140" s="10"/>
      <c r="H140" s="10"/>
      <c r="I140" s="26"/>
    </row>
    <row r="141" spans="1:9" s="4" customFormat="1" ht="12.75" customHeight="1" x14ac:dyDescent="0.25">
      <c r="A141" s="10"/>
      <c r="B141" s="9"/>
      <c r="C141" s="10"/>
      <c r="D141" s="26"/>
      <c r="E141" s="26"/>
      <c r="F141" s="26"/>
      <c r="G141" s="10"/>
      <c r="H141" s="10"/>
      <c r="I141" s="26"/>
    </row>
    <row r="142" spans="1:9" s="4" customFormat="1" ht="12.75" customHeight="1" x14ac:dyDescent="0.25">
      <c r="A142" s="10"/>
      <c r="B142" s="9"/>
      <c r="C142" s="10"/>
      <c r="D142" s="26"/>
      <c r="E142" s="26"/>
      <c r="F142" s="26"/>
      <c r="G142" s="10"/>
      <c r="H142" s="10"/>
      <c r="I142" s="26"/>
    </row>
    <row r="148" spans="1:9" s="4" customFormat="1" ht="12.75" customHeight="1" x14ac:dyDescent="0.25">
      <c r="A148" s="10"/>
      <c r="B148" s="9"/>
      <c r="C148" s="10"/>
      <c r="D148" s="26"/>
      <c r="E148" s="26"/>
      <c r="F148" s="26"/>
      <c r="G148" s="10"/>
      <c r="H148" s="10"/>
      <c r="I148" s="26"/>
    </row>
    <row r="149" spans="1:9" s="4" customFormat="1" ht="12.75" customHeight="1" x14ac:dyDescent="0.25">
      <c r="A149" s="10"/>
      <c r="B149" s="9"/>
      <c r="C149" s="10"/>
      <c r="D149" s="26"/>
      <c r="E149" s="26"/>
      <c r="F149" s="26"/>
      <c r="G149" s="10"/>
      <c r="H149" s="10"/>
      <c r="I149" s="26"/>
    </row>
    <row r="153" spans="1:9" s="4" customFormat="1" ht="12.75" customHeight="1" x14ac:dyDescent="0.25">
      <c r="A153" s="10"/>
      <c r="B153" s="9"/>
      <c r="C153" s="10"/>
      <c r="D153" s="26"/>
      <c r="E153" s="26"/>
      <c r="F153" s="26"/>
      <c r="G153" s="10"/>
      <c r="H153" s="10"/>
      <c r="I153" s="26"/>
    </row>
    <row r="154" spans="1:9" s="4" customFormat="1" ht="12.75" customHeight="1" x14ac:dyDescent="0.25">
      <c r="A154" s="10"/>
      <c r="B154" s="9"/>
      <c r="C154" s="10"/>
      <c r="D154" s="26"/>
      <c r="E154" s="26"/>
      <c r="F154" s="26"/>
      <c r="G154" s="10"/>
      <c r="H154" s="10"/>
      <c r="I154" s="26"/>
    </row>
    <row r="155" spans="1:9" s="4" customFormat="1" ht="12.75" customHeight="1" x14ac:dyDescent="0.25">
      <c r="A155" s="10"/>
      <c r="B155" s="9"/>
      <c r="C155" s="10"/>
      <c r="D155" s="26"/>
      <c r="E155" s="26"/>
      <c r="F155" s="26"/>
      <c r="G155" s="10"/>
      <c r="H155" s="10"/>
      <c r="I155" s="26"/>
    </row>
    <row r="156" spans="1:9" s="4" customFormat="1" ht="12.75" customHeight="1" x14ac:dyDescent="0.25">
      <c r="A156" s="10"/>
      <c r="B156" s="9"/>
      <c r="C156" s="10"/>
      <c r="D156" s="26"/>
      <c r="E156" s="26"/>
      <c r="F156" s="26"/>
      <c r="G156" s="10"/>
      <c r="H156" s="10"/>
      <c r="I156" s="26"/>
    </row>
    <row r="161" spans="1:9" s="4" customFormat="1" ht="12.75" customHeight="1" x14ac:dyDescent="0.25">
      <c r="A161" s="10"/>
      <c r="B161" s="9"/>
      <c r="C161" s="10"/>
      <c r="D161" s="26"/>
      <c r="E161" s="26"/>
      <c r="F161" s="26"/>
      <c r="G161" s="10"/>
      <c r="H161" s="10"/>
      <c r="I161" s="26"/>
    </row>
    <row r="162" spans="1:9" s="4" customFormat="1" ht="12.75" customHeight="1" x14ac:dyDescent="0.25">
      <c r="A162" s="10"/>
      <c r="B162" s="9"/>
      <c r="C162" s="10"/>
      <c r="D162" s="26"/>
      <c r="E162" s="26"/>
      <c r="F162" s="26"/>
      <c r="G162" s="10"/>
      <c r="H162" s="10"/>
      <c r="I162" s="26"/>
    </row>
    <row r="166" spans="1:9" s="4" customFormat="1" x14ac:dyDescent="0.25">
      <c r="A166" s="10"/>
      <c r="B166" s="9"/>
      <c r="C166" s="10"/>
      <c r="D166" s="26"/>
      <c r="E166" s="26"/>
      <c r="F166" s="26"/>
      <c r="G166" s="10"/>
      <c r="H166" s="10"/>
      <c r="I166" s="26"/>
    </row>
    <row r="167" spans="1:9" s="4" customFormat="1" x14ac:dyDescent="0.25">
      <c r="A167" s="10"/>
      <c r="B167" s="9"/>
      <c r="C167" s="10"/>
      <c r="D167" s="26"/>
      <c r="E167" s="26"/>
      <c r="F167" s="26"/>
      <c r="G167" s="10"/>
      <c r="H167" s="10"/>
      <c r="I167" s="26"/>
    </row>
    <row r="168" spans="1:9" s="4" customFormat="1" x14ac:dyDescent="0.25">
      <c r="A168" s="10"/>
      <c r="B168" s="9"/>
      <c r="C168" s="10"/>
      <c r="D168" s="26"/>
      <c r="E168" s="26"/>
      <c r="F168" s="26"/>
      <c r="G168" s="10"/>
      <c r="H168" s="10"/>
      <c r="I168" s="26"/>
    </row>
    <row r="169" spans="1:9" s="4" customFormat="1" x14ac:dyDescent="0.25">
      <c r="A169" s="10"/>
      <c r="B169" s="9"/>
      <c r="C169" s="10"/>
      <c r="D169" s="26"/>
      <c r="E169" s="26"/>
      <c r="F169" s="26"/>
      <c r="G169" s="10"/>
      <c r="H169" s="10"/>
      <c r="I169" s="26"/>
    </row>
    <row r="170" spans="1:9" s="5" customFormat="1" ht="13.5" customHeight="1" x14ac:dyDescent="0.25">
      <c r="A170" s="10"/>
      <c r="B170" s="9"/>
      <c r="C170" s="10"/>
      <c r="D170" s="26"/>
      <c r="E170" s="26"/>
      <c r="F170" s="26"/>
      <c r="G170" s="10"/>
      <c r="H170" s="10"/>
      <c r="I170" s="26"/>
    </row>
  </sheetData>
  <mergeCells count="81">
    <mergeCell ref="A135:I135"/>
    <mergeCell ref="E6:I6"/>
    <mergeCell ref="E1:I1"/>
    <mergeCell ref="E2:I2"/>
    <mergeCell ref="E3:I3"/>
    <mergeCell ref="E4:I4"/>
    <mergeCell ref="E5:I5"/>
    <mergeCell ref="A19:I19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C20:I20"/>
    <mergeCell ref="A21:A22"/>
    <mergeCell ref="B21:B22"/>
    <mergeCell ref="C21:C22"/>
    <mergeCell ref="D21:F21"/>
    <mergeCell ref="G21:G22"/>
    <mergeCell ref="H21:H22"/>
    <mergeCell ref="I21:I22"/>
    <mergeCell ref="A43:B43"/>
    <mergeCell ref="A51:B51"/>
    <mergeCell ref="A55:B55"/>
    <mergeCell ref="A24:A27"/>
    <mergeCell ref="A28:B28"/>
    <mergeCell ref="A29:A30"/>
    <mergeCell ref="A31:B31"/>
    <mergeCell ref="A32:B32"/>
    <mergeCell ref="A34:A38"/>
    <mergeCell ref="A88:B88"/>
    <mergeCell ref="A39:B39"/>
    <mergeCell ref="A40:A42"/>
    <mergeCell ref="A44:B44"/>
    <mergeCell ref="A47:A50"/>
    <mergeCell ref="A52:A53"/>
    <mergeCell ref="A54:B54"/>
    <mergeCell ref="A87:B87"/>
    <mergeCell ref="A65:B65"/>
    <mergeCell ref="A66:B66"/>
    <mergeCell ref="A68:A71"/>
    <mergeCell ref="A72:B72"/>
    <mergeCell ref="A57:A61"/>
    <mergeCell ref="A62:B62"/>
    <mergeCell ref="A63:A64"/>
    <mergeCell ref="A73:A74"/>
    <mergeCell ref="A75:B75"/>
    <mergeCell ref="A76:B76"/>
    <mergeCell ref="A78:A82"/>
    <mergeCell ref="A83:B83"/>
    <mergeCell ref="A84:A86"/>
    <mergeCell ref="A133:B133"/>
    <mergeCell ref="A134:B134"/>
    <mergeCell ref="A104:B104"/>
    <mergeCell ref="A105:A106"/>
    <mergeCell ref="A107:B107"/>
    <mergeCell ref="A108:B108"/>
    <mergeCell ref="A110:A113"/>
    <mergeCell ref="A114:B114"/>
    <mergeCell ref="A129:B129"/>
    <mergeCell ref="A126:A128"/>
    <mergeCell ref="A115:A116"/>
    <mergeCell ref="A117:B117"/>
    <mergeCell ref="A118:B118"/>
    <mergeCell ref="A120:A124"/>
    <mergeCell ref="A90:A94"/>
    <mergeCell ref="A125:B125"/>
    <mergeCell ref="A130:B130"/>
    <mergeCell ref="A131:B131"/>
    <mergeCell ref="A132:B132"/>
    <mergeCell ref="A96:A97"/>
    <mergeCell ref="A98:B98"/>
    <mergeCell ref="A99:B99"/>
    <mergeCell ref="A101:A103"/>
    <mergeCell ref="A95:B95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Для продажи</vt:lpstr>
      <vt:lpstr>Мл. школьники</vt:lpstr>
      <vt:lpstr>ОВЗ мл</vt:lpstr>
      <vt:lpstr>ОВЗ ст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Школа</cp:lastModifiedBy>
  <cp:lastPrinted>2024-02-01T05:38:43Z</cp:lastPrinted>
  <dcterms:created xsi:type="dcterms:W3CDTF">2010-09-29T09:10:17Z</dcterms:created>
  <dcterms:modified xsi:type="dcterms:W3CDTF">2024-02-29T10:31:22Z</dcterms:modified>
</cp:coreProperties>
</file>